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tabRatio="898" activeTab="0"/>
  </bookViews>
  <sheets>
    <sheet name="overall result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tage 7" sheetId="8" r:id="rId8"/>
    <sheet name="stage 8" sheetId="9" r:id="rId9"/>
    <sheet name="stage 9" sheetId="10" r:id="rId10"/>
    <sheet name="stage 10" sheetId="11" r:id="rId11"/>
    <sheet name="Abingdon Amblers A" sheetId="12" r:id="rId12"/>
    <sheet name="Abingdon Amblers B" sheetId="13" r:id="rId13"/>
    <sheet name="Bearbrook Joggers A" sheetId="14" r:id="rId14"/>
    <sheet name="Bearbrook Joggers B" sheetId="15" r:id="rId15"/>
    <sheet name="Compton Harriers" sheetId="16" r:id="rId16"/>
    <sheet name="Handy Cross Men" sheetId="17" r:id="rId17"/>
    <sheet name="Handy Cross Ladies" sheetId="18" r:id="rId18"/>
    <sheet name="Headington RR A" sheetId="19" r:id="rId19"/>
    <sheet name="Headington RR B" sheetId="20" r:id="rId20"/>
    <sheet name="Marlborough RC A" sheetId="21" r:id="rId21"/>
    <sheet name="Innogy" sheetId="22" r:id="rId22"/>
    <sheet name="Minehead RC" sheetId="23" r:id="rId23"/>
    <sheet name="Newbury AC" sheetId="24" r:id="rId24"/>
    <sheet name="Pewsey Vale RC" sheetId="25" r:id="rId25"/>
    <sheet name="Swindon Harriers A" sheetId="26" r:id="rId26"/>
    <sheet name="Swindon Harriers B" sheetId="27" r:id="rId27"/>
    <sheet name="Swindon Striders Sads" sheetId="28" r:id="rId28"/>
    <sheet name="Reading Road Runners A" sheetId="29" r:id="rId29"/>
    <sheet name="Reading Road Runners B" sheetId="30" r:id="rId30"/>
    <sheet name="Placings Graph" sheetId="31" r:id="rId31"/>
    <sheet name="data" sheetId="32" r:id="rId32"/>
  </sheets>
  <definedNames/>
  <calcPr fullCalcOnLoad="1"/>
</workbook>
</file>

<file path=xl/sharedStrings.xml><?xml version="1.0" encoding="utf-8"?>
<sst xmlns="http://schemas.openxmlformats.org/spreadsheetml/2006/main" count="915" uniqueCount="74">
  <si>
    <t>Stage Results</t>
  </si>
  <si>
    <t>Stage Number</t>
  </si>
  <si>
    <t>Stage Name</t>
  </si>
  <si>
    <t>Ivinghoe Beacon to Wendover</t>
  </si>
  <si>
    <t>Position</t>
  </si>
  <si>
    <t>Team Name</t>
  </si>
  <si>
    <t>Start Time</t>
  </si>
  <si>
    <t>Finish Time</t>
  </si>
  <si>
    <t>Time</t>
  </si>
  <si>
    <t>Per Mile</t>
  </si>
  <si>
    <t>Cumulative Time</t>
  </si>
  <si>
    <t>Position at end of this stage</t>
  </si>
  <si>
    <t>Stage lengths</t>
  </si>
  <si>
    <t>length (miles)</t>
  </si>
  <si>
    <t>Mass start time:</t>
  </si>
  <si>
    <t xml:space="preserve">Headington Road Runners B </t>
  </si>
  <si>
    <t>Handy Cross Men</t>
  </si>
  <si>
    <t>Compton Harriers</t>
  </si>
  <si>
    <t>Pewsey Vale Running Club</t>
  </si>
  <si>
    <t>Newbury Athletic Club</t>
  </si>
  <si>
    <t>Minehead Running Club</t>
  </si>
  <si>
    <t>Abingdon Amblers B</t>
  </si>
  <si>
    <t xml:space="preserve">Abingdon Amblers A </t>
  </si>
  <si>
    <t>Bearbrook Joggers A</t>
  </si>
  <si>
    <t xml:space="preserve">Bearbrook Joggers B </t>
  </si>
  <si>
    <t>Swindon Striders Sads</t>
  </si>
  <si>
    <t>Swindon Striders Scenics</t>
  </si>
  <si>
    <t>Handy Cross Ladies</t>
  </si>
  <si>
    <t>Swindon Harriers A</t>
  </si>
  <si>
    <t>Swindon Harriers B</t>
  </si>
  <si>
    <t>Headington Road Runners A</t>
  </si>
  <si>
    <t>Total Time</t>
  </si>
  <si>
    <t>total</t>
  </si>
  <si>
    <t>Position last year</t>
  </si>
  <si>
    <t>Time last year</t>
  </si>
  <si>
    <t>Overall Results</t>
  </si>
  <si>
    <t>Team Number</t>
  </si>
  <si>
    <t>Wendover to Princes Risborough</t>
  </si>
  <si>
    <t>Princes Risborough to Kingston Blount</t>
  </si>
  <si>
    <t>Kingston Blount to Swyncombe Church</t>
  </si>
  <si>
    <t>Swyncombe Church to South Stoke</t>
  </si>
  <si>
    <t>South Stoke to West Ilsley</t>
  </si>
  <si>
    <t>West Ilsley to Wantage</t>
  </si>
  <si>
    <t>Wantage to Charlbury Hill</t>
  </si>
  <si>
    <t>Charlbury to Barbury Castle</t>
  </si>
  <si>
    <t>Barbury Castle to Marlborough</t>
  </si>
  <si>
    <t>Team Results</t>
  </si>
  <si>
    <t>Stage</t>
  </si>
  <si>
    <t>Leg Performance</t>
  </si>
  <si>
    <t>Team Performance</t>
  </si>
  <si>
    <t xml:space="preserve">Princes Risborough to Kingston Blount </t>
  </si>
  <si>
    <t>Charlbury Hill to Barbury Castle</t>
  </si>
  <si>
    <t>Abingdon Amblers A</t>
  </si>
  <si>
    <t>Headington Road Runners B</t>
  </si>
  <si>
    <t>Bearbrook Joggers B</t>
  </si>
  <si>
    <t>Pewsey Vale RC</t>
  </si>
  <si>
    <t>Newbury AC</t>
  </si>
  <si>
    <t>Marlborough Running Club A</t>
  </si>
  <si>
    <t>Marlborough RC A</t>
  </si>
  <si>
    <t>Reading Road Runners A</t>
  </si>
  <si>
    <t>Reading Road Runners B</t>
  </si>
  <si>
    <t>Innogy</t>
  </si>
  <si>
    <t>Mass Start Time:</t>
  </si>
  <si>
    <t>*Minehead end time substituted to ensure last place this leg</t>
  </si>
  <si>
    <t>DNF* (15:11)</t>
  </si>
  <si>
    <t>*Abingdon end time substituted to ensure last place this leg</t>
  </si>
  <si>
    <t>Mass Start?</t>
  </si>
  <si>
    <t>Y</t>
  </si>
  <si>
    <t>N</t>
  </si>
  <si>
    <t>DNF*</t>
  </si>
  <si>
    <t>Placing this stage</t>
  </si>
  <si>
    <t>Inkpen</t>
  </si>
  <si>
    <t>Marlborough Running Club</t>
  </si>
  <si>
    <t>Ridgeway Relay Challenge    2nd. September 2001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</si>
</sst>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5"/>
      <name val="Arial"/>
      <family val="0"/>
    </font>
    <font>
      <sz val="10.5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6" fillId="0" borderId="0" xfId="0" applyFont="1" applyAlignment="1">
      <alignment/>
    </xf>
    <xf numFmtId="20" fontId="0" fillId="0" borderId="0" xfId="0" applyNumberFormat="1" applyAlignment="1">
      <alignment/>
    </xf>
    <xf numFmtId="20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20" fontId="1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164" fontId="0" fillId="0" borderId="0" xfId="0" applyNumberFormat="1" applyFont="1" applyBorder="1" applyAlignment="1">
      <alignment/>
    </xf>
    <xf numFmtId="21" fontId="1" fillId="2" borderId="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chartsheet" Target="chartsheets/sheet1.xml" /><Relationship Id="rId32" Type="http://schemas.openxmlformats.org/officeDocument/2006/relationships/worksheet" Target="worksheets/sheet31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'Abingdon Amblers A'!$B$4</c:f>
              <c:strCache>
                <c:ptCount val="1"/>
                <c:pt idx="0">
                  <c:v>Abingdon Amblers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'Abingdon Amblers A'!$H$7:$H$16</c:f>
              <c:numCache>
                <c:ptCount val="10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'Abingdon Amblers B'!$B$4</c:f>
              <c:strCache>
                <c:ptCount val="1"/>
                <c:pt idx="0">
                  <c:v>Abingdon Amblers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'Abingdon Amblers B'!$H$7:$H$16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17</c:v>
                </c:pt>
                <c:pt idx="9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'Bearbrook Joggers A'!$B$4</c:f>
              <c:strCache>
                <c:ptCount val="1"/>
                <c:pt idx="0">
                  <c:v>Bearbrook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'Bearbrook Joggers A'!$H$7:$H$16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'Bearbrook Joggers B'!$B$4</c:f>
              <c:strCache>
                <c:ptCount val="1"/>
                <c:pt idx="0">
                  <c:v>Bearbrook Joggers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'Bearbrook Joggers B'!$H$7:$H$16</c:f>
              <c:numCache>
                <c:ptCount val="1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'Compton Harriers'!$B$4</c:f>
              <c:strCache>
                <c:ptCount val="1"/>
                <c:pt idx="0">
                  <c:v>Compton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'Compton Harriers'!$H$7:$H$16</c:f>
              <c:numCache>
                <c:ptCount val="10"/>
                <c:pt idx="0">
                  <c:v>7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'Handy Cross Men'!$B$4</c:f>
              <c:strCache>
                <c:ptCount val="1"/>
                <c:pt idx="0">
                  <c:v>Handy Cross Men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'Handy Cross Men'!$H$7:$H$16</c:f>
              <c:numCache>
                <c:ptCount val="10"/>
                <c:pt idx="0">
                  <c:v>16</c:v>
                </c:pt>
                <c:pt idx="1">
                  <c:v>16</c:v>
                </c:pt>
                <c:pt idx="2">
                  <c:v>14</c:v>
                </c:pt>
                <c:pt idx="3">
                  <c:v>17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13</c:v>
                </c:pt>
                <c:pt idx="9">
                  <c:v>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'Handy Cross Ladies'!$B$4</c:f>
              <c:strCache>
                <c:ptCount val="1"/>
                <c:pt idx="0">
                  <c:v>Handy Cross Ladies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'Handy Cross Ladies'!$H$7:$H$16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'Headington RR A'!$B$4</c:f>
              <c:strCache>
                <c:ptCount val="1"/>
                <c:pt idx="0">
                  <c:v>Headington Road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'Headington RR A'!$H$7:$H$16</c:f>
              <c:numCache>
                <c:ptCount val="1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'Headington RR B'!$B$4</c:f>
              <c:strCache>
                <c:ptCount val="1"/>
                <c:pt idx="0">
                  <c:v>Headington Road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'Headington RR B'!$H$7:$H$16</c:f>
              <c:numCache>
                <c:ptCount val="10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'Marlborough RC A'!$B$4</c:f>
              <c:strCache>
                <c:ptCount val="1"/>
                <c:pt idx="0">
                  <c:v>Marlborough RC 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'Marlborough RC A'!$H$7:$H$16</c:f>
              <c:numCache>
                <c:ptCount val="10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Innogy!$B$4</c:f>
              <c:strCache>
                <c:ptCount val="1"/>
                <c:pt idx="0">
                  <c:v>Innogy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Innogy!$H$7:$H$16</c:f>
              <c:numCache>
                <c:ptCount val="10"/>
                <c:pt idx="0">
                  <c:v>3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'Minehead RC'!$B$4</c:f>
              <c:strCache>
                <c:ptCount val="1"/>
                <c:pt idx="0">
                  <c:v>Minehead Running Club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'Minehead RC'!$H$7:$H$16</c:f>
              <c:numCache>
                <c:ptCount val="10"/>
                <c:pt idx="0">
                  <c:v>14</c:v>
                </c:pt>
                <c:pt idx="1">
                  <c:v>19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'Newbury AC'!$B$4</c:f>
              <c:strCache>
                <c:ptCount val="1"/>
                <c:pt idx="0">
                  <c:v>Newbury AC</c:v>
                </c:pt>
              </c:strCache>
            </c:strRef>
          </c:tx>
          <c:spPr>
            <a:ln w="12700">
              <a:solidFill>
                <a:srgbClr val="9933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val>
            <c:numRef>
              <c:f>'Newbury AC'!$H$7:$H$16</c:f>
              <c:numCache>
                <c:ptCount val="10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'Pewsey Vale RC'!$B$4</c:f>
              <c:strCache>
                <c:ptCount val="1"/>
                <c:pt idx="0">
                  <c:v>Pewsey Vale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'Pewsey Vale RC'!$H$7:$H$16</c:f>
              <c:numCache>
                <c:ptCount val="10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'Swindon Harriers A'!$B$4</c:f>
              <c:strCache>
                <c:ptCount val="1"/>
                <c:pt idx="0">
                  <c:v>Swindon Harriers A</c:v>
                </c:pt>
              </c:strCache>
            </c:strRef>
          </c:tx>
          <c:spPr>
            <a:ln w="12700">
              <a:solidFill>
                <a:srgbClr val="CC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'Swindon Harriers A'!$H$7:$H$16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'Swindon Harriers B'!$B$4</c:f>
              <c:strCache>
                <c:ptCount val="1"/>
                <c:pt idx="0">
                  <c:v>Swindon Harriers B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'Swindon Harriers B'!$H$7:$H$16</c:f>
              <c:numCache>
                <c:ptCount val="10"/>
                <c:pt idx="0">
                  <c:v>15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'Swindon Striders Sads'!$B$4</c:f>
              <c:strCache>
                <c:ptCount val="1"/>
                <c:pt idx="0">
                  <c:v>Swindon Striders Sads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'Swindon Striders Sads'!$H$7:$H$16</c:f>
              <c:numCache>
                <c:ptCount val="10"/>
                <c:pt idx="0">
                  <c:v>17</c:v>
                </c:pt>
                <c:pt idx="1">
                  <c:v>17</c:v>
                </c:pt>
                <c:pt idx="2">
                  <c:v>15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11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'Reading Road Runners A'!$B$4</c:f>
              <c:strCache>
                <c:ptCount val="1"/>
                <c:pt idx="0">
                  <c:v>Reading Road Runners A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'Reading Road Runners A'!$H$7:$H$16</c:f>
              <c:numCache>
                <c:ptCount val="10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'Reading Road Runners B'!$B$4</c:f>
              <c:strCache>
                <c:ptCount val="1"/>
                <c:pt idx="0">
                  <c:v>Reading Road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'Reading Road Runners B'!$H$7:$H$16</c:f>
              <c:numCache>
                <c:ptCount val="10"/>
                <c:pt idx="0">
                  <c:v>19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smooth val="0"/>
        </c:ser>
        <c:marker val="1"/>
        <c:axId val="28046816"/>
        <c:axId val="51094753"/>
      </c:lineChart>
      <c:catAx>
        <c:axId val="280468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94753"/>
        <c:crosses val="autoZero"/>
        <c:auto val="1"/>
        <c:lblOffset val="100"/>
        <c:noMultiLvlLbl val="0"/>
      </c:catAx>
      <c:valAx>
        <c:axId val="51094753"/>
        <c:scaling>
          <c:orientation val="maxMin"/>
          <c:max val="1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4681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57850"/>
    <xdr:graphicFrame>
      <xdr:nvGraphicFramePr>
        <xdr:cNvPr id="1" name="Chart 1"/>
        <xdr:cNvGraphicFramePr/>
      </xdr:nvGraphicFramePr>
      <xdr:xfrm>
        <a:off x="0" y="0"/>
        <a:ext cx="97155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4.00390625" style="0" bestFit="1" customWidth="1"/>
    <col min="2" max="2" width="28.421875" style="0" bestFit="1" customWidth="1"/>
    <col min="3" max="3" width="8.28125" style="0" bestFit="1" customWidth="1"/>
    <col min="4" max="4" width="10.7109375" style="0" bestFit="1" customWidth="1"/>
    <col min="5" max="5" width="8.57421875" style="9" bestFit="1" customWidth="1"/>
    <col min="6" max="6" width="15.421875" style="0" bestFit="1" customWidth="1"/>
    <col min="7" max="7" width="12.7109375" style="0" bestFit="1" customWidth="1"/>
  </cols>
  <sheetData>
    <row r="1" spans="1:7" ht="12.75">
      <c r="A1" s="41" t="s">
        <v>72</v>
      </c>
      <c r="B1" s="42"/>
      <c r="C1" s="42"/>
      <c r="D1" s="42"/>
      <c r="E1" s="42"/>
      <c r="F1" s="42"/>
      <c r="G1" s="42"/>
    </row>
    <row r="2" spans="1:7" s="40" customFormat="1" ht="18">
      <c r="A2" s="43" t="s">
        <v>73</v>
      </c>
      <c r="B2" s="44"/>
      <c r="C2" s="44"/>
      <c r="D2" s="44"/>
      <c r="E2" s="44"/>
      <c r="F2" s="44"/>
      <c r="G2" s="44"/>
    </row>
    <row r="3" ht="7.5" customHeight="1">
      <c r="A3" s="39"/>
    </row>
    <row r="4" spans="1:7" ht="15.75">
      <c r="A4" s="45" t="s">
        <v>35</v>
      </c>
      <c r="B4" s="46"/>
      <c r="C4" s="46"/>
      <c r="D4" s="46"/>
      <c r="E4" s="46"/>
      <c r="F4" s="46"/>
      <c r="G4" s="46"/>
    </row>
    <row r="5" ht="5.25" customHeight="1"/>
    <row r="6" spans="1:7" ht="12.75">
      <c r="A6" s="2" t="s">
        <v>36</v>
      </c>
      <c r="B6" s="2" t="s">
        <v>5</v>
      </c>
      <c r="C6" s="2" t="s">
        <v>4</v>
      </c>
      <c r="D6" s="2" t="s">
        <v>31</v>
      </c>
      <c r="E6" s="10" t="s">
        <v>9</v>
      </c>
      <c r="F6" s="11" t="s">
        <v>33</v>
      </c>
      <c r="G6" s="11" t="s">
        <v>34</v>
      </c>
    </row>
    <row r="7" spans="1:7" ht="12.75">
      <c r="A7" s="2"/>
      <c r="B7" s="2"/>
      <c r="C7" s="2"/>
      <c r="D7" s="2"/>
      <c r="E7" s="10"/>
      <c r="F7" s="11"/>
      <c r="G7" s="11"/>
    </row>
    <row r="8" spans="1:7" ht="12.75">
      <c r="A8">
        <v>51</v>
      </c>
      <c r="B8" t="s">
        <v>22</v>
      </c>
      <c r="C8">
        <f>RANK(D8,$D$8:$D$28,3)</f>
        <v>16</v>
      </c>
      <c r="D8" s="9">
        <f>'stage 10'!H7</f>
        <v>0.55625</v>
      </c>
      <c r="E8" s="9">
        <f>D8/data!$B$13</f>
        <v>0.006222035794183446</v>
      </c>
      <c r="F8">
        <v>26</v>
      </c>
      <c r="G8" s="8">
        <v>0.5709375</v>
      </c>
    </row>
    <row r="9" spans="1:7" ht="12.75">
      <c r="A9">
        <v>52</v>
      </c>
      <c r="B9" t="s">
        <v>21</v>
      </c>
      <c r="C9">
        <f aca="true" t="shared" si="0" ref="C9:C28">RANK(D9,$D$8:$D$28,3)</f>
        <v>17</v>
      </c>
      <c r="D9" s="9">
        <f>'stage 10'!H8</f>
        <v>0.5691782407407409</v>
      </c>
      <c r="E9" s="9">
        <f>D9/data!$B$13</f>
        <v>0.006366646988151464</v>
      </c>
      <c r="F9">
        <v>32</v>
      </c>
      <c r="G9" s="8">
        <v>0.6200694444444445</v>
      </c>
    </row>
    <row r="10" spans="1:7" ht="12.75">
      <c r="A10">
        <v>53</v>
      </c>
      <c r="B10" t="s">
        <v>23</v>
      </c>
      <c r="C10">
        <f t="shared" si="0"/>
        <v>2</v>
      </c>
      <c r="D10" s="9">
        <f>'stage 10'!H9</f>
        <v>0.4357523148148149</v>
      </c>
      <c r="E10" s="9">
        <f>D10/data!$B$13</f>
        <v>0.004874186966608668</v>
      </c>
      <c r="F10">
        <v>4</v>
      </c>
      <c r="G10" s="8">
        <v>0.4516550925925926</v>
      </c>
    </row>
    <row r="11" spans="1:7" ht="12.75">
      <c r="A11">
        <v>54</v>
      </c>
      <c r="B11" t="s">
        <v>24</v>
      </c>
      <c r="C11">
        <f t="shared" si="0"/>
        <v>8</v>
      </c>
      <c r="D11" s="9">
        <f>'stage 10'!H10</f>
        <v>0.4946759259259258</v>
      </c>
      <c r="E11" s="9">
        <f>D11/data!$B$13</f>
        <v>0.005533287762034965</v>
      </c>
      <c r="F11">
        <v>18</v>
      </c>
      <c r="G11" s="8">
        <v>0.5183680555555555</v>
      </c>
    </row>
    <row r="12" spans="1:7" ht="12.75">
      <c r="A12">
        <v>55</v>
      </c>
      <c r="B12" t="s">
        <v>17</v>
      </c>
      <c r="C12">
        <f t="shared" si="0"/>
        <v>7</v>
      </c>
      <c r="D12" s="9">
        <f>'stage 10'!H11</f>
        <v>0.47283564814814805</v>
      </c>
      <c r="E12" s="9">
        <f>D12/data!$B$13</f>
        <v>0.005288989352887563</v>
      </c>
      <c r="F12">
        <v>16</v>
      </c>
      <c r="G12" s="8">
        <v>0.49734953703703705</v>
      </c>
    </row>
    <row r="13" spans="1:7" ht="12.75">
      <c r="A13">
        <v>56</v>
      </c>
      <c r="B13" t="s">
        <v>16</v>
      </c>
      <c r="C13">
        <f t="shared" si="0"/>
        <v>13</v>
      </c>
      <c r="D13" s="9">
        <f>'stage 10'!H12</f>
        <v>0.5277199074074073</v>
      </c>
      <c r="E13" s="9">
        <f>D13/data!$B$13</f>
        <v>0.005902907241693594</v>
      </c>
      <c r="G13" s="8"/>
    </row>
    <row r="14" spans="1:7" ht="12.75">
      <c r="A14">
        <v>57</v>
      </c>
      <c r="B14" t="s">
        <v>27</v>
      </c>
      <c r="C14">
        <f t="shared" si="0"/>
        <v>15</v>
      </c>
      <c r="D14" s="9">
        <f>'stage 10'!H13</f>
        <v>0.5510300925925925</v>
      </c>
      <c r="E14" s="9">
        <f>D14/data!$B$13</f>
        <v>0.0061636475681498045</v>
      </c>
      <c r="G14" s="8"/>
    </row>
    <row r="15" spans="1:7" ht="12.75">
      <c r="A15">
        <v>58</v>
      </c>
      <c r="B15" t="s">
        <v>30</v>
      </c>
      <c r="C15">
        <f t="shared" si="0"/>
        <v>1</v>
      </c>
      <c r="D15" s="9">
        <f>'stage 10'!H14</f>
        <v>0.43114583333333334</v>
      </c>
      <c r="E15" s="9">
        <f>D15/data!$B$13</f>
        <v>0.0048226603281133484</v>
      </c>
      <c r="F15">
        <v>1</v>
      </c>
      <c r="G15" s="8">
        <v>0.42599537037037033</v>
      </c>
    </row>
    <row r="16" spans="1:7" ht="12.75">
      <c r="A16">
        <v>59</v>
      </c>
      <c r="B16" t="s">
        <v>15</v>
      </c>
      <c r="C16">
        <f t="shared" si="0"/>
        <v>9</v>
      </c>
      <c r="D16" s="9">
        <f>'stage 10'!H15</f>
        <v>0.49703703703703694</v>
      </c>
      <c r="E16" s="9">
        <f>D16/data!$B$13</f>
        <v>0.005559698400861711</v>
      </c>
      <c r="F16">
        <v>7</v>
      </c>
      <c r="G16" s="8">
        <v>0.4628125</v>
      </c>
    </row>
    <row r="17" spans="1:7" ht="12.75">
      <c r="A17">
        <v>60</v>
      </c>
      <c r="B17" t="s">
        <v>71</v>
      </c>
      <c r="D17" s="9"/>
      <c r="F17">
        <v>21</v>
      </c>
      <c r="G17" s="8">
        <v>0.5368402777777778</v>
      </c>
    </row>
    <row r="18" spans="1:7" ht="12.75">
      <c r="A18">
        <v>61</v>
      </c>
      <c r="B18" t="s">
        <v>57</v>
      </c>
      <c r="C18">
        <f t="shared" si="0"/>
        <v>10</v>
      </c>
      <c r="D18" s="9">
        <f>'stage 10'!H17</f>
        <v>0.5075694444444445</v>
      </c>
      <c r="E18" s="9">
        <f>D18/data!$B$13</f>
        <v>0.005677510564255532</v>
      </c>
      <c r="F18">
        <v>11</v>
      </c>
      <c r="G18" s="8">
        <v>0.48943287037037037</v>
      </c>
    </row>
    <row r="19" spans="1:7" ht="12.75">
      <c r="A19">
        <v>62</v>
      </c>
      <c r="B19" t="s">
        <v>61</v>
      </c>
      <c r="C19">
        <f t="shared" si="0"/>
        <v>14</v>
      </c>
      <c r="D19" s="9">
        <f>'stage 10'!H18</f>
        <v>0.5344097222222223</v>
      </c>
      <c r="E19" s="9">
        <f>D19/data!$B$13</f>
        <v>0.005977737385036044</v>
      </c>
      <c r="F19">
        <v>27</v>
      </c>
      <c r="G19" s="8">
        <v>0.5721180555555555</v>
      </c>
    </row>
    <row r="20" spans="1:7" ht="12.75">
      <c r="A20">
        <v>63</v>
      </c>
      <c r="B20" t="s">
        <v>20</v>
      </c>
      <c r="C20">
        <f t="shared" si="0"/>
        <v>18</v>
      </c>
      <c r="D20" s="9">
        <f>'stage 10'!H19</f>
        <v>0.5902083333333332</v>
      </c>
      <c r="E20" s="9">
        <f>D20/data!$B$13</f>
        <v>0.006601882923191647</v>
      </c>
      <c r="F20">
        <v>9</v>
      </c>
      <c r="G20" s="8">
        <v>0.47707175925925926</v>
      </c>
    </row>
    <row r="21" spans="1:7" ht="12.75">
      <c r="A21">
        <v>64</v>
      </c>
      <c r="B21" t="s">
        <v>19</v>
      </c>
      <c r="C21">
        <f t="shared" si="0"/>
        <v>5</v>
      </c>
      <c r="D21" s="9">
        <f>'stage 10'!H20</f>
        <v>0.4585879629629629</v>
      </c>
      <c r="E21" s="9">
        <f>D21/data!$B$13</f>
        <v>0.005129619272516364</v>
      </c>
      <c r="F21">
        <v>6</v>
      </c>
      <c r="G21" s="8">
        <v>0.4610300925925926</v>
      </c>
    </row>
    <row r="22" spans="1:7" ht="12.75">
      <c r="A22">
        <v>65</v>
      </c>
      <c r="B22" t="s">
        <v>18</v>
      </c>
      <c r="C22">
        <f t="shared" si="0"/>
        <v>6</v>
      </c>
      <c r="D22" s="9">
        <f>'stage 10'!H21</f>
        <v>0.4589930555555556</v>
      </c>
      <c r="E22" s="9">
        <f>D22/data!$B$13</f>
        <v>0.0051341505095699735</v>
      </c>
      <c r="F22">
        <v>14</v>
      </c>
      <c r="G22" s="8">
        <v>0.4942361111111111</v>
      </c>
    </row>
    <row r="23" spans="1:7" ht="12.75">
      <c r="A23">
        <v>66</v>
      </c>
      <c r="B23" t="s">
        <v>28</v>
      </c>
      <c r="C23">
        <f t="shared" si="0"/>
        <v>3</v>
      </c>
      <c r="D23" s="9">
        <f>'stage 10'!H22</f>
        <v>0.45384259259259263</v>
      </c>
      <c r="E23" s="9">
        <f>D23/data!$B$13</f>
        <v>0.005076539067031238</v>
      </c>
      <c r="F23">
        <v>3</v>
      </c>
      <c r="G23" s="8">
        <v>0.4477083333333333</v>
      </c>
    </row>
    <row r="24" spans="1:7" ht="12.75">
      <c r="A24">
        <v>67</v>
      </c>
      <c r="B24" t="s">
        <v>29</v>
      </c>
      <c r="C24">
        <f t="shared" si="0"/>
        <v>12</v>
      </c>
      <c r="D24" s="9">
        <f>'stage 10'!H23</f>
        <v>0.5194675925925927</v>
      </c>
      <c r="E24" s="9">
        <f>D24/data!$B$13</f>
        <v>0.005810599469715802</v>
      </c>
      <c r="F24">
        <v>22</v>
      </c>
      <c r="G24" s="8">
        <v>0.5379398148148148</v>
      </c>
    </row>
    <row r="25" spans="1:7" ht="12.75">
      <c r="A25">
        <v>68</v>
      </c>
      <c r="B25" t="s">
        <v>25</v>
      </c>
      <c r="C25">
        <f t="shared" si="0"/>
        <v>11</v>
      </c>
      <c r="D25" s="9">
        <f>'stage 10'!H24</f>
        <v>0.5151736111111113</v>
      </c>
      <c r="E25" s="9">
        <f>D25/data!$B$13</f>
        <v>0.005762568356947554</v>
      </c>
      <c r="F25">
        <v>17</v>
      </c>
      <c r="G25" s="8">
        <v>0.5016319444444445</v>
      </c>
    </row>
    <row r="26" spans="1:7" ht="12.75">
      <c r="A26">
        <v>69</v>
      </c>
      <c r="B26" t="s">
        <v>26</v>
      </c>
      <c r="D26" s="9"/>
      <c r="F26">
        <v>34</v>
      </c>
      <c r="G26" s="8">
        <v>0.6296643518518519</v>
      </c>
    </row>
    <row r="27" spans="1:7" ht="12.75">
      <c r="A27">
        <v>70</v>
      </c>
      <c r="B27" t="s">
        <v>59</v>
      </c>
      <c r="C27">
        <f t="shared" si="0"/>
        <v>4</v>
      </c>
      <c r="D27" s="9">
        <f>'stage 10'!H26</f>
        <v>0.4567592592592593</v>
      </c>
      <c r="E27" s="9">
        <f>D27/data!$B$13</f>
        <v>0.005109163973817219</v>
      </c>
      <c r="F27">
        <v>2</v>
      </c>
      <c r="G27" s="8">
        <v>0.44481481481481483</v>
      </c>
    </row>
    <row r="28" spans="1:7" ht="12.75">
      <c r="A28">
        <v>71</v>
      </c>
      <c r="B28" t="s">
        <v>60</v>
      </c>
      <c r="C28">
        <f t="shared" si="0"/>
        <v>19</v>
      </c>
      <c r="D28" s="9">
        <f>'stage 10'!H27</f>
        <v>0.6184606481481483</v>
      </c>
      <c r="E28" s="9">
        <f>D28/data!$B$13</f>
        <v>0.006917904341701883</v>
      </c>
      <c r="F28">
        <v>15</v>
      </c>
      <c r="G28" s="8">
        <v>0.4945486111111111</v>
      </c>
    </row>
    <row r="29" spans="4:7" ht="12.75">
      <c r="D29" s="1"/>
      <c r="G29" s="8"/>
    </row>
    <row r="30" spans="4:7" ht="12.75">
      <c r="D30" s="1"/>
      <c r="G30" s="8"/>
    </row>
    <row r="31" spans="4:7" ht="12.75">
      <c r="D31" s="1"/>
      <c r="G31" s="8"/>
    </row>
    <row r="32" spans="4:7" ht="12.75">
      <c r="D32" s="1"/>
      <c r="G32" s="8"/>
    </row>
    <row r="33" spans="4:7" ht="12.75">
      <c r="D33" s="1"/>
      <c r="G33" s="8"/>
    </row>
    <row r="34" spans="4:7" ht="12.75">
      <c r="D34" s="1"/>
      <c r="G34" s="8"/>
    </row>
    <row r="35" spans="4:7" ht="12.75">
      <c r="D35" s="1"/>
      <c r="G35" s="8"/>
    </row>
    <row r="36" spans="4:7" ht="12.75">
      <c r="D36" s="1"/>
      <c r="G36" s="8"/>
    </row>
    <row r="37" spans="4:7" ht="12.75">
      <c r="D37" s="1"/>
      <c r="G37" s="8"/>
    </row>
    <row r="38" spans="4:7" ht="12.75">
      <c r="D38" s="1"/>
      <c r="G38" s="8"/>
    </row>
    <row r="39" spans="4:7" ht="12.75">
      <c r="D39" s="1"/>
      <c r="G39" s="8"/>
    </row>
    <row r="40" spans="4:7" ht="12.75">
      <c r="D40" s="1"/>
      <c r="G40" s="8"/>
    </row>
    <row r="41" spans="4:7" ht="12.75">
      <c r="D41" s="1"/>
      <c r="G41" s="8"/>
    </row>
    <row r="42" spans="4:7" ht="12.75">
      <c r="D42" s="1"/>
      <c r="G42" s="8"/>
    </row>
  </sheetData>
  <mergeCells count="3">
    <mergeCell ref="A1:G1"/>
    <mergeCell ref="A2:G2"/>
    <mergeCell ref="A4:G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28.421875" style="0" bestFit="1" customWidth="1"/>
    <col min="3" max="3" width="11.421875" style="0" bestFit="1" customWidth="1"/>
    <col min="4" max="4" width="10.421875" style="0" bestFit="1" customWidth="1"/>
    <col min="5" max="5" width="11.7109375" style="0" bestFit="1" customWidth="1"/>
    <col min="6" max="6" width="7.140625" style="0" bestFit="1" customWidth="1"/>
    <col min="7" max="7" width="8.7109375" style="0" bestFit="1" customWidth="1"/>
    <col min="8" max="8" width="14.8515625" style="0" customWidth="1"/>
    <col min="9" max="9" width="12.140625" style="0" customWidth="1"/>
  </cols>
  <sheetData>
    <row r="1" spans="2:3" ht="15.75">
      <c r="B1" s="5" t="s">
        <v>0</v>
      </c>
      <c r="C1" s="5"/>
    </row>
    <row r="3" spans="1:3" ht="12.75">
      <c r="A3" s="3" t="s">
        <v>1</v>
      </c>
      <c r="B3" s="4">
        <v>9</v>
      </c>
      <c r="C3" s="4"/>
    </row>
    <row r="4" spans="1:3" ht="13.5" thickBot="1">
      <c r="A4" s="3" t="s">
        <v>2</v>
      </c>
      <c r="B4" s="3" t="s">
        <v>44</v>
      </c>
      <c r="C4" s="3"/>
    </row>
    <row r="5" spans="1:9" ht="13.5" thickBot="1">
      <c r="A5" s="2" t="s">
        <v>62</v>
      </c>
      <c r="B5" s="13">
        <v>37136.6875</v>
      </c>
      <c r="C5" s="18"/>
      <c r="D5" s="11"/>
      <c r="E5" s="11"/>
      <c r="F5" s="11"/>
      <c r="G5" s="11"/>
      <c r="H5" s="11"/>
      <c r="I5" s="11"/>
    </row>
    <row r="6" spans="1:10" ht="38.25">
      <c r="A6" s="2" t="s">
        <v>36</v>
      </c>
      <c r="B6" s="25" t="s">
        <v>5</v>
      </c>
      <c r="C6" s="25" t="s">
        <v>66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70</v>
      </c>
    </row>
    <row r="7" spans="1:10" ht="12.75">
      <c r="A7" s="16">
        <v>51</v>
      </c>
      <c r="B7" s="16" t="s">
        <v>22</v>
      </c>
      <c r="C7" s="23" t="s">
        <v>67</v>
      </c>
      <c r="D7" s="24" t="str">
        <f>IF(C7="Y",TEXT($B$5,"hh:mm:ss"),'stage 8'!D7)</f>
        <v>16:30:00</v>
      </c>
      <c r="E7" s="27">
        <v>0.7545949074074074</v>
      </c>
      <c r="F7" s="24">
        <f aca="true" t="shared" si="0" ref="F7:F27">E7-D7</f>
        <v>0.06709490740740742</v>
      </c>
      <c r="G7" s="24">
        <f>F7/data!$B$11</f>
        <v>0.00638999118165785</v>
      </c>
      <c r="H7" s="24">
        <f>'stage 8'!G7+'stage 9'!F7</f>
        <v>0.5016550925925927</v>
      </c>
      <c r="I7" s="23">
        <f>RANK(H7,H$7:H$27,3)</f>
        <v>16</v>
      </c>
      <c r="J7" s="23">
        <f>RANK(F7,F$7:F$27,3)</f>
        <v>14</v>
      </c>
    </row>
    <row r="8" spans="1:10" ht="12.75">
      <c r="A8" s="16">
        <v>52</v>
      </c>
      <c r="B8" s="16" t="s">
        <v>21</v>
      </c>
      <c r="C8" s="23" t="s">
        <v>67</v>
      </c>
      <c r="D8" s="24" t="str">
        <f>IF(C8="Y",TEXT($B$5,"hh:mm:ss"),'stage 8'!D8)</f>
        <v>16:30:00</v>
      </c>
      <c r="E8" s="27" t="s">
        <v>69</v>
      </c>
      <c r="F8" s="24">
        <f>E29-D8</f>
        <v>0.08611111111111114</v>
      </c>
      <c r="G8" s="24">
        <f>F8/data!$B$11</f>
        <v>0.008201058201058204</v>
      </c>
      <c r="H8" s="24">
        <f>'stage 8'!G8+'stage 9'!F8</f>
        <v>0.5091087962962964</v>
      </c>
      <c r="I8" s="23">
        <f>RANK(H8,H$7:H$27,3)</f>
        <v>17</v>
      </c>
      <c r="J8" s="23">
        <f aca="true" t="shared" si="1" ref="J8:J27">RANK(F8,F$7:F$27,3)</f>
        <v>19</v>
      </c>
    </row>
    <row r="9" spans="1:10" ht="12.75">
      <c r="A9" s="16">
        <v>53</v>
      </c>
      <c r="B9" s="16" t="s">
        <v>23</v>
      </c>
      <c r="C9" s="23" t="s">
        <v>68</v>
      </c>
      <c r="D9" s="24">
        <f>IF(C9="Y",TEXT($B$5,"hh:mm:ss"),'stage 8'!D9)</f>
        <v>0.6545486111111111</v>
      </c>
      <c r="E9" s="27">
        <v>0.7041666666666666</v>
      </c>
      <c r="F9" s="24">
        <f t="shared" si="0"/>
        <v>0.04961805555555554</v>
      </c>
      <c r="G9" s="24">
        <f>F9/data!$B$11</f>
        <v>0.004725529100529099</v>
      </c>
      <c r="H9" s="24">
        <f>'stage 8'!G9+'stage 9'!F9</f>
        <v>0.3916666666666666</v>
      </c>
      <c r="I9" s="23">
        <f aca="true" t="shared" si="2" ref="I9:I27">RANK(H9,H$7:H$27,3)</f>
        <v>2</v>
      </c>
      <c r="J9" s="23">
        <f t="shared" si="1"/>
        <v>2</v>
      </c>
    </row>
    <row r="10" spans="1:10" ht="12.75">
      <c r="A10" s="16">
        <v>54</v>
      </c>
      <c r="B10" s="16" t="s">
        <v>24</v>
      </c>
      <c r="C10" s="23" t="s">
        <v>67</v>
      </c>
      <c r="D10" s="24" t="str">
        <f>IF(C10="Y",TEXT($B$5,"hh:mm:ss"),'stage 8'!D10)</f>
        <v>16:30:00</v>
      </c>
      <c r="E10" s="27">
        <v>0.7448611111111111</v>
      </c>
      <c r="F10" s="24">
        <f t="shared" si="0"/>
        <v>0.057361111111111085</v>
      </c>
      <c r="G10" s="24">
        <f>F10/data!$B$11</f>
        <v>0.00546296296296296</v>
      </c>
      <c r="H10" s="24">
        <f>'stage 8'!G10+'stage 9'!F10</f>
        <v>0.44660879629629624</v>
      </c>
      <c r="I10" s="23">
        <f t="shared" si="2"/>
        <v>8</v>
      </c>
      <c r="J10" s="23">
        <f t="shared" si="1"/>
        <v>13</v>
      </c>
    </row>
    <row r="11" spans="1:10" ht="12.75">
      <c r="A11" s="16">
        <v>55</v>
      </c>
      <c r="B11" s="16" t="s">
        <v>17</v>
      </c>
      <c r="C11" s="23" t="s">
        <v>68</v>
      </c>
      <c r="D11" s="24">
        <f>IF(C11="Y",TEXT($B$5,"hh:mm:ss"),'stage 8'!D11)</f>
        <v>0.6721643518518517</v>
      </c>
      <c r="E11" s="27">
        <v>0.7236689814814815</v>
      </c>
      <c r="F11" s="24">
        <f t="shared" si="0"/>
        <v>0.05150462962962976</v>
      </c>
      <c r="G11" s="24">
        <f>F11/data!$B$11</f>
        <v>0.004905202821869501</v>
      </c>
      <c r="H11" s="24">
        <f>'stage 8'!G11+'stage 9'!F11</f>
        <v>0.4111689814814815</v>
      </c>
      <c r="I11" s="23">
        <f t="shared" si="2"/>
        <v>5</v>
      </c>
      <c r="J11" s="23">
        <f t="shared" si="1"/>
        <v>8</v>
      </c>
    </row>
    <row r="12" spans="1:10" ht="12.75">
      <c r="A12" s="16">
        <v>56</v>
      </c>
      <c r="B12" s="16" t="s">
        <v>16</v>
      </c>
      <c r="C12" s="23" t="s">
        <v>67</v>
      </c>
      <c r="D12" s="24">
        <v>0.6944444444444445</v>
      </c>
      <c r="E12" s="27">
        <v>0.7729166666666667</v>
      </c>
      <c r="F12" s="24">
        <f t="shared" si="0"/>
        <v>0.07847222222222217</v>
      </c>
      <c r="G12" s="24">
        <f>F12/data!$B$11</f>
        <v>0.007473544973544968</v>
      </c>
      <c r="H12" s="24">
        <f>'stage 8'!G12+'stage 9'!F12</f>
        <v>0.47150462962962947</v>
      </c>
      <c r="I12" s="23">
        <f t="shared" si="2"/>
        <v>13</v>
      </c>
      <c r="J12" s="23">
        <f t="shared" si="1"/>
        <v>16</v>
      </c>
    </row>
    <row r="13" spans="1:10" ht="12.75">
      <c r="A13" s="16">
        <v>57</v>
      </c>
      <c r="B13" s="16" t="s">
        <v>27</v>
      </c>
      <c r="C13" s="23" t="s">
        <v>67</v>
      </c>
      <c r="D13" s="24">
        <v>0.6944444444444445</v>
      </c>
      <c r="E13" s="27">
        <v>0.7729166666666667</v>
      </c>
      <c r="F13" s="24">
        <f t="shared" si="0"/>
        <v>0.07847222222222217</v>
      </c>
      <c r="G13" s="24">
        <f>F13/data!$B$11</f>
        <v>0.007473544973544968</v>
      </c>
      <c r="H13" s="24">
        <f>'stage 8'!G13+'stage 9'!F13</f>
        <v>0.4937962962962962</v>
      </c>
      <c r="I13" s="23">
        <f t="shared" si="2"/>
        <v>15</v>
      </c>
      <c r="J13" s="23">
        <f t="shared" si="1"/>
        <v>16</v>
      </c>
    </row>
    <row r="14" spans="1:10" ht="12.75">
      <c r="A14" s="16">
        <v>58</v>
      </c>
      <c r="B14" s="16" t="s">
        <v>30</v>
      </c>
      <c r="C14" s="23" t="s">
        <v>68</v>
      </c>
      <c r="D14" s="24">
        <f>IF(C14="Y",TEXT($B$5,"hh:mm:ss"),'stage 8'!D14)</f>
        <v>0.6535069444444445</v>
      </c>
      <c r="E14" s="27">
        <v>0.7032407407407407</v>
      </c>
      <c r="F14" s="24">
        <f t="shared" si="0"/>
        <v>0.04973379629629626</v>
      </c>
      <c r="G14" s="24">
        <f>F14/data!$B$11</f>
        <v>0.004736552028218692</v>
      </c>
      <c r="H14" s="24">
        <f>'stage 8'!G14+'stage 9'!F14</f>
        <v>0.3907407407407407</v>
      </c>
      <c r="I14" s="23">
        <f t="shared" si="2"/>
        <v>1</v>
      </c>
      <c r="J14" s="23">
        <f t="shared" si="1"/>
        <v>3</v>
      </c>
    </row>
    <row r="15" spans="1:10" ht="12.75">
      <c r="A15" s="16">
        <v>59</v>
      </c>
      <c r="B15" s="16" t="s">
        <v>15</v>
      </c>
      <c r="C15" s="23" t="s">
        <v>67</v>
      </c>
      <c r="D15" s="24" t="str">
        <f>IF(C15="Y",TEXT($B$5,"hh:mm:ss"),'stage 8'!D15)</f>
        <v>16:30:00</v>
      </c>
      <c r="E15" s="27">
        <v>0.7390046296296297</v>
      </c>
      <c r="F15" s="24">
        <f t="shared" si="0"/>
        <v>0.05150462962962965</v>
      </c>
      <c r="G15" s="24">
        <f>F15/data!$B$11</f>
        <v>0.004905202821869491</v>
      </c>
      <c r="H15" s="24">
        <f>'stage 8'!G15+'stage 9'!F15</f>
        <v>0.4508101851851851</v>
      </c>
      <c r="I15" s="23">
        <f t="shared" si="2"/>
        <v>9</v>
      </c>
      <c r="J15" s="23">
        <f t="shared" si="1"/>
        <v>7</v>
      </c>
    </row>
    <row r="16" spans="1:10" ht="12.75">
      <c r="A16" s="16">
        <v>60</v>
      </c>
      <c r="B16" s="16"/>
      <c r="C16" s="23"/>
      <c r="D16" s="24">
        <f>IF(C16="Y",TEXT($B$5,"hh:mm:ss"),'stage 8'!D16)</f>
        <v>0</v>
      </c>
      <c r="E16" s="27"/>
      <c r="F16" s="24"/>
      <c r="G16" s="24"/>
      <c r="H16" s="24"/>
      <c r="I16" s="23"/>
      <c r="J16" s="23"/>
    </row>
    <row r="17" spans="1:10" ht="12.75">
      <c r="A17" s="16">
        <v>61</v>
      </c>
      <c r="B17" s="16" t="s">
        <v>57</v>
      </c>
      <c r="C17" s="23" t="s">
        <v>67</v>
      </c>
      <c r="D17" s="24" t="str">
        <f>IF(C17="Y",TEXT($B$5,"hh:mm:ss"),'stage 8'!D17)</f>
        <v>16:30:00</v>
      </c>
      <c r="E17" s="27">
        <v>0.7446180555555556</v>
      </c>
      <c r="F17" s="24">
        <f t="shared" si="0"/>
        <v>0.0571180555555556</v>
      </c>
      <c r="G17" s="24">
        <f>F17/data!$B$11</f>
        <v>0.005439814814814819</v>
      </c>
      <c r="H17" s="24">
        <f>'stage 8'!G17+'stage 9'!F17</f>
        <v>0.45721064814814827</v>
      </c>
      <c r="I17" s="23">
        <f t="shared" si="2"/>
        <v>10</v>
      </c>
      <c r="J17" s="23">
        <f t="shared" si="1"/>
        <v>12</v>
      </c>
    </row>
    <row r="18" spans="1:10" ht="12.75">
      <c r="A18" s="16">
        <v>62</v>
      </c>
      <c r="B18" s="16" t="s">
        <v>61</v>
      </c>
      <c r="C18" s="23" t="s">
        <v>67</v>
      </c>
      <c r="D18" s="24" t="str">
        <f>IF(C18="Y",TEXT($B$5,"hh:mm:ss"),'stage 8'!D18)</f>
        <v>16:30:00</v>
      </c>
      <c r="E18" s="27">
        <v>0.7574652777777778</v>
      </c>
      <c r="F18" s="24">
        <f t="shared" si="0"/>
        <v>0.06996527777777783</v>
      </c>
      <c r="G18" s="24">
        <f>F18/data!$B$11</f>
        <v>0.006663359788359794</v>
      </c>
      <c r="H18" s="24">
        <f>'stage 8'!G18+'stage 9'!F18</f>
        <v>0.48268518518518533</v>
      </c>
      <c r="I18" s="23">
        <f t="shared" si="2"/>
        <v>14</v>
      </c>
      <c r="J18" s="23">
        <f t="shared" si="1"/>
        <v>15</v>
      </c>
    </row>
    <row r="19" spans="1:10" ht="12.75">
      <c r="A19" s="16">
        <v>63</v>
      </c>
      <c r="B19" s="16" t="s">
        <v>20</v>
      </c>
      <c r="C19" s="23" t="s">
        <v>67</v>
      </c>
      <c r="D19" s="24" t="str">
        <f>IF(C19="Y",TEXT($B$5,"hh:mm:ss"),'stage 8'!D19)</f>
        <v>16:30:00</v>
      </c>
      <c r="E19" s="27">
        <v>0.7368402777777777</v>
      </c>
      <c r="F19" s="24">
        <f t="shared" si="0"/>
        <v>0.04934027777777772</v>
      </c>
      <c r="G19" s="24">
        <f>F19/data!$B$11</f>
        <v>0.004699074074074068</v>
      </c>
      <c r="H19" s="24">
        <f>'stage 8'!G19+'stage 9'!F19</f>
        <v>0.5442708333333333</v>
      </c>
      <c r="I19" s="23">
        <f t="shared" si="2"/>
        <v>18</v>
      </c>
      <c r="J19" s="23">
        <f t="shared" si="1"/>
        <v>1</v>
      </c>
    </row>
    <row r="20" spans="1:10" ht="12.75">
      <c r="A20" s="16">
        <v>64</v>
      </c>
      <c r="B20" s="16" t="s">
        <v>19</v>
      </c>
      <c r="C20" s="23" t="s">
        <v>68</v>
      </c>
      <c r="D20" s="24">
        <f>IF(C20="Y",TEXT($B$5,"hh:mm:ss"),'stage 8'!D20)</f>
        <v>0.6571412037037038</v>
      </c>
      <c r="E20" s="27">
        <v>0.7075347222222222</v>
      </c>
      <c r="F20" s="24">
        <f t="shared" si="0"/>
        <v>0.050393518518518476</v>
      </c>
      <c r="G20" s="24">
        <f>F20/data!$B$11</f>
        <v>0.004799382716049379</v>
      </c>
      <c r="H20" s="24">
        <f>'stage 8'!G20+'stage 9'!F20</f>
        <v>0.39503472222222225</v>
      </c>
      <c r="I20" s="23">
        <f t="shared" si="2"/>
        <v>3</v>
      </c>
      <c r="J20" s="23">
        <f t="shared" si="1"/>
        <v>4</v>
      </c>
    </row>
    <row r="21" spans="1:10" ht="12.75">
      <c r="A21" s="16">
        <v>65</v>
      </c>
      <c r="B21" s="16" t="s">
        <v>18</v>
      </c>
      <c r="C21" s="23" t="s">
        <v>68</v>
      </c>
      <c r="D21" s="24">
        <f>IF(C21="Y",TEXT($B$5,"hh:mm:ss"),'stage 8'!D21)</f>
        <v>0.676886574074074</v>
      </c>
      <c r="E21" s="27">
        <v>0.7338657407407408</v>
      </c>
      <c r="F21" s="24">
        <f t="shared" si="0"/>
        <v>0.0569791666666668</v>
      </c>
      <c r="G21" s="24">
        <f>F21/data!$B$11</f>
        <v>0.005426587301587314</v>
      </c>
      <c r="H21" s="24">
        <f>'stage 8'!G21+'stage 9'!F21</f>
        <v>0.42136574074074085</v>
      </c>
      <c r="I21" s="23">
        <f t="shared" si="2"/>
        <v>7</v>
      </c>
      <c r="J21" s="23">
        <f t="shared" si="1"/>
        <v>11</v>
      </c>
    </row>
    <row r="22" spans="1:10" ht="12.75">
      <c r="A22" s="16">
        <v>66</v>
      </c>
      <c r="B22" s="16" t="s">
        <v>28</v>
      </c>
      <c r="C22" s="23" t="s">
        <v>68</v>
      </c>
      <c r="D22" s="24">
        <f>IF(C22="Y",TEXT($B$5,"hh:mm:ss"),'stage 8'!D22)</f>
        <v>0.6723958333333333</v>
      </c>
      <c r="E22" s="27">
        <v>0.7277546296296297</v>
      </c>
      <c r="F22" s="24">
        <f t="shared" si="0"/>
        <v>0.055358796296296364</v>
      </c>
      <c r="G22" s="24">
        <f>F22/data!$B$11</f>
        <v>0.005272266313932987</v>
      </c>
      <c r="H22" s="24">
        <f>'stage 8'!G22+'stage 9'!F22</f>
        <v>0.41525462962962967</v>
      </c>
      <c r="I22" s="23">
        <f t="shared" si="2"/>
        <v>6</v>
      </c>
      <c r="J22" s="23">
        <f t="shared" si="1"/>
        <v>10</v>
      </c>
    </row>
    <row r="23" spans="1:10" ht="12.75">
      <c r="A23" s="16">
        <v>67</v>
      </c>
      <c r="B23" s="16" t="s">
        <v>29</v>
      </c>
      <c r="C23" s="23" t="s">
        <v>67</v>
      </c>
      <c r="D23" s="24" t="str">
        <f>IF(C23="Y",TEXT($B$5,"hh:mm:ss"),'stage 8'!D23)</f>
        <v>16:30:00</v>
      </c>
      <c r="E23" s="27">
        <v>0.7384259259259259</v>
      </c>
      <c r="F23" s="24">
        <f t="shared" si="0"/>
        <v>0.05092592592592593</v>
      </c>
      <c r="G23" s="24">
        <f>F23/data!$B$11</f>
        <v>0.004850088183421517</v>
      </c>
      <c r="H23" s="24">
        <f>'stage 8'!G23+'stage 9'!F23</f>
        <v>0.4700347222222223</v>
      </c>
      <c r="I23" s="23">
        <f t="shared" si="2"/>
        <v>12</v>
      </c>
      <c r="J23" s="23">
        <f t="shared" si="1"/>
        <v>6</v>
      </c>
    </row>
    <row r="24" spans="1:10" ht="12.75">
      <c r="A24" s="16">
        <v>68</v>
      </c>
      <c r="B24" s="16" t="s">
        <v>25</v>
      </c>
      <c r="C24" s="23" t="s">
        <v>67</v>
      </c>
      <c r="D24" s="24" t="str">
        <f>IF(C24="Y",TEXT($B$5,"hh:mm:ss"),'stage 8'!D24)</f>
        <v>16:30:00</v>
      </c>
      <c r="E24" s="27">
        <v>0.7427083333333333</v>
      </c>
      <c r="F24" s="24">
        <f t="shared" si="0"/>
        <v>0.055208333333333304</v>
      </c>
      <c r="G24" s="24">
        <f>F24/data!$B$11</f>
        <v>0.005257936507936505</v>
      </c>
      <c r="H24" s="24">
        <f>'stage 8'!G24+'stage 9'!F24</f>
        <v>0.4686689814814815</v>
      </c>
      <c r="I24" s="23">
        <f t="shared" si="2"/>
        <v>11</v>
      </c>
      <c r="J24" s="23">
        <f t="shared" si="1"/>
        <v>9</v>
      </c>
    </row>
    <row r="25" spans="1:10" ht="12.75">
      <c r="A25" s="16">
        <v>69</v>
      </c>
      <c r="B25" s="16"/>
      <c r="C25" s="23"/>
      <c r="D25" s="24">
        <f>IF(C25="Y",TEXT($B$5,"hh:mm:ss"),'stage 8'!D25)</f>
        <v>0</v>
      </c>
      <c r="E25" s="27"/>
      <c r="F25" s="24"/>
      <c r="G25" s="24"/>
      <c r="H25" s="24"/>
      <c r="I25" s="23"/>
      <c r="J25" s="23"/>
    </row>
    <row r="26" spans="1:10" ht="12.75">
      <c r="A26" s="16">
        <v>70</v>
      </c>
      <c r="B26" s="16" t="s">
        <v>59</v>
      </c>
      <c r="C26" s="23" t="s">
        <v>68</v>
      </c>
      <c r="D26" s="24">
        <f>IF(C26="Y",TEXT($B$5,"hh:mm:ss"),'stage 8'!D26)</f>
        <v>0.6717824074074074</v>
      </c>
      <c r="E26" s="27">
        <v>0.7224305555555556</v>
      </c>
      <c r="F26" s="24">
        <f t="shared" si="0"/>
        <v>0.05064814814814822</v>
      </c>
      <c r="G26" s="24">
        <f>F26/data!$B$11</f>
        <v>0.004823633156966497</v>
      </c>
      <c r="H26" s="24">
        <f>'stage 8'!G26+'stage 9'!F26</f>
        <v>0.4099305555555556</v>
      </c>
      <c r="I26" s="23">
        <f t="shared" si="2"/>
        <v>4</v>
      </c>
      <c r="J26" s="23">
        <f t="shared" si="1"/>
        <v>5</v>
      </c>
    </row>
    <row r="27" spans="1:10" ht="12.75">
      <c r="A27" s="16">
        <v>71</v>
      </c>
      <c r="B27" s="16" t="s">
        <v>60</v>
      </c>
      <c r="C27" s="23" t="s">
        <v>67</v>
      </c>
      <c r="D27" s="24" t="str">
        <f>IF(C27="Y",TEXT($B$5,"hh:mm:ss"),'stage 8'!D27)</f>
        <v>16:30:00</v>
      </c>
      <c r="E27" s="27">
        <v>0.7722222222222223</v>
      </c>
      <c r="F27" s="24">
        <f t="shared" si="0"/>
        <v>0.08472222222222225</v>
      </c>
      <c r="G27" s="24">
        <f>F27/data!$B$11</f>
        <v>0.008068783068783072</v>
      </c>
      <c r="H27" s="24">
        <f>'stage 8'!G27+'stage 9'!F27</f>
        <v>0.5582870370370371</v>
      </c>
      <c r="I27" s="23">
        <f t="shared" si="2"/>
        <v>19</v>
      </c>
      <c r="J27" s="23">
        <f t="shared" si="1"/>
        <v>18</v>
      </c>
    </row>
    <row r="28" spans="1:9" ht="12.75">
      <c r="A28" s="16"/>
      <c r="B28" s="16"/>
      <c r="C28" s="16"/>
      <c r="D28" s="19"/>
      <c r="E28" s="19"/>
      <c r="F28" s="19"/>
      <c r="G28" s="17"/>
      <c r="H28" s="19"/>
      <c r="I28" s="16"/>
    </row>
    <row r="29" spans="1:9" ht="12.75">
      <c r="A29" s="16"/>
      <c r="B29" s="16"/>
      <c r="C29" s="16"/>
      <c r="D29" s="19"/>
      <c r="E29" s="15">
        <v>0.7736111111111111</v>
      </c>
      <c r="F29" s="19"/>
      <c r="G29" s="17"/>
      <c r="H29" s="19"/>
      <c r="I29" s="16"/>
    </row>
    <row r="30" spans="1:9" ht="25.5">
      <c r="A30" s="16"/>
      <c r="B30" s="20" t="s">
        <v>65</v>
      </c>
      <c r="C30" s="20"/>
      <c r="D30" s="19"/>
      <c r="E30" s="19"/>
      <c r="F30" s="19"/>
      <c r="G30" s="17"/>
      <c r="H30" s="19"/>
      <c r="I30" s="16"/>
    </row>
    <row r="31" spans="4:8" ht="12.75">
      <c r="D31" s="1"/>
      <c r="E31" s="1"/>
      <c r="F31" s="1"/>
      <c r="G31" s="9"/>
      <c r="H31" s="1"/>
    </row>
    <row r="32" spans="4:8" ht="12.75">
      <c r="D32" s="1"/>
      <c r="E32" s="1"/>
      <c r="F32" s="1"/>
      <c r="G32" s="9"/>
      <c r="H32" s="1"/>
    </row>
    <row r="33" spans="4:8" ht="12.75">
      <c r="D33" s="1"/>
      <c r="E33" s="1"/>
      <c r="F33" s="1"/>
      <c r="G33" s="9"/>
      <c r="H33" s="1"/>
    </row>
    <row r="34" spans="4:8" ht="12.75">
      <c r="D34" s="1"/>
      <c r="E34" s="1"/>
      <c r="F34" s="1"/>
      <c r="G34" s="9"/>
      <c r="H34" s="1"/>
    </row>
    <row r="35" spans="4:8" ht="12.75">
      <c r="D35" s="1"/>
      <c r="E35" s="1"/>
      <c r="F35" s="1"/>
      <c r="G35" s="9"/>
      <c r="H35" s="1"/>
    </row>
    <row r="36" spans="4:8" ht="12.75">
      <c r="D36" s="1"/>
      <c r="E36" s="1"/>
      <c r="F36" s="1"/>
      <c r="G36" s="9"/>
      <c r="H36" s="1"/>
    </row>
    <row r="37" spans="4:8" ht="12.75">
      <c r="D37" s="1"/>
      <c r="E37" s="1"/>
      <c r="F37" s="1"/>
      <c r="G37" s="9"/>
      <c r="H37" s="1"/>
    </row>
    <row r="38" spans="4:8" ht="12.75">
      <c r="D38" s="1"/>
      <c r="E38" s="1"/>
      <c r="F38" s="1"/>
      <c r="G38" s="9"/>
      <c r="H38" s="1"/>
    </row>
    <row r="39" spans="4:8" ht="12.75">
      <c r="D39" s="1"/>
      <c r="E39" s="1"/>
      <c r="F39" s="1"/>
      <c r="G39" s="9"/>
      <c r="H39" s="1"/>
    </row>
    <row r="40" spans="4:8" ht="12.75">
      <c r="D40" s="1"/>
      <c r="E40" s="1"/>
      <c r="F40" s="1"/>
      <c r="G40" s="9"/>
      <c r="H40" s="1"/>
    </row>
    <row r="41" spans="4:8" ht="12.75">
      <c r="D41" s="1"/>
      <c r="E41" s="1"/>
      <c r="F41" s="1"/>
      <c r="G41" s="9"/>
      <c r="H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28.421875" style="0" bestFit="1" customWidth="1"/>
    <col min="3" max="3" width="11.421875" style="0" bestFit="1" customWidth="1"/>
    <col min="4" max="4" width="11.7109375" style="0" bestFit="1" customWidth="1"/>
    <col min="5" max="5" width="11.57421875" style="0" bestFit="1" customWidth="1"/>
    <col min="6" max="6" width="8.7109375" style="0" bestFit="1" customWidth="1"/>
    <col min="7" max="7" width="8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10</v>
      </c>
    </row>
    <row r="4" spans="1:2" ht="13.5" thickBot="1">
      <c r="A4" s="3" t="s">
        <v>2</v>
      </c>
      <c r="B4" s="3" t="s">
        <v>45</v>
      </c>
    </row>
    <row r="5" spans="1:2" ht="13.5" thickBot="1">
      <c r="A5" s="2" t="s">
        <v>62</v>
      </c>
      <c r="B5" s="22">
        <v>0.7604166666666666</v>
      </c>
    </row>
    <row r="6" spans="1:10" ht="38.25">
      <c r="A6" s="2" t="s">
        <v>36</v>
      </c>
      <c r="B6" s="25" t="s">
        <v>5</v>
      </c>
      <c r="C6" s="25" t="s">
        <v>66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70</v>
      </c>
    </row>
    <row r="7" spans="1:11" ht="12.75">
      <c r="A7" s="16">
        <v>51</v>
      </c>
      <c r="B7" s="16" t="s">
        <v>22</v>
      </c>
      <c r="C7" s="23" t="s">
        <v>68</v>
      </c>
      <c r="D7" s="24">
        <f>IF(C7="Y",TEXT($B$5,"hh:mm:ss"),'stage 9'!E7)</f>
        <v>0.7545949074074074</v>
      </c>
      <c r="E7" s="27">
        <v>0.8091898148148148</v>
      </c>
      <c r="F7" s="24">
        <f aca="true" t="shared" si="0" ref="F7:F27">E7-D7</f>
        <v>0.054594907407407356</v>
      </c>
      <c r="G7" s="24">
        <f>F7/data!$B$12</f>
        <v>0.0057468323586744585</v>
      </c>
      <c r="H7" s="24">
        <f>'stage 9'!H7+'stage 10'!F7</f>
        <v>0.55625</v>
      </c>
      <c r="I7" s="23">
        <f>RANK(H7,H$7:H$27,3)</f>
        <v>16</v>
      </c>
      <c r="J7" s="23">
        <f>RANK(F7,F$7:F$27,3)</f>
        <v>13</v>
      </c>
      <c r="K7" s="16"/>
    </row>
    <row r="8" spans="1:11" ht="12.75">
      <c r="A8" s="16">
        <v>52</v>
      </c>
      <c r="B8" s="16" t="s">
        <v>21</v>
      </c>
      <c r="C8" s="23" t="s">
        <v>67</v>
      </c>
      <c r="D8" s="24" t="str">
        <f>IF(C8="Y",TEXT($B$5,"hh:mm:ss"),'stage 9'!E8)</f>
        <v>18:15:00</v>
      </c>
      <c r="E8" s="27">
        <v>0.8204861111111111</v>
      </c>
      <c r="F8" s="24">
        <f t="shared" si="0"/>
        <v>0.06006944444444451</v>
      </c>
      <c r="G8" s="24">
        <f>F8/data!$B$12</f>
        <v>0.006323099415204685</v>
      </c>
      <c r="H8" s="24">
        <f>'stage 9'!H8+'stage 10'!F8</f>
        <v>0.5691782407407409</v>
      </c>
      <c r="I8" s="23">
        <f aca="true" t="shared" si="1" ref="I8:I27">RANK(H8,H$7:H$27,3)</f>
        <v>17</v>
      </c>
      <c r="J8" s="23">
        <f aca="true" t="shared" si="2" ref="J8:J27">RANK(F8,F$7:F$27,3)</f>
        <v>16</v>
      </c>
      <c r="K8" s="16"/>
    </row>
    <row r="9" spans="1:11" ht="12.75">
      <c r="A9" s="16">
        <v>53</v>
      </c>
      <c r="B9" s="16" t="s">
        <v>23</v>
      </c>
      <c r="C9" s="23" t="s">
        <v>68</v>
      </c>
      <c r="D9" s="24">
        <f>IF(C9="Y",TEXT($B$5,"hh:mm:ss"),'stage 9'!E9)</f>
        <v>0.7041666666666666</v>
      </c>
      <c r="E9" s="27">
        <v>0.7482523148148149</v>
      </c>
      <c r="F9" s="24">
        <f t="shared" si="0"/>
        <v>0.044085648148148304</v>
      </c>
      <c r="G9" s="24">
        <f>F9/data!$B$12</f>
        <v>0.004640594541910348</v>
      </c>
      <c r="H9" s="24">
        <f>'stage 9'!H9+'stage 10'!F9</f>
        <v>0.4357523148148149</v>
      </c>
      <c r="I9" s="23">
        <f t="shared" si="1"/>
        <v>2</v>
      </c>
      <c r="J9" s="23">
        <f t="shared" si="2"/>
        <v>4</v>
      </c>
      <c r="K9" s="16"/>
    </row>
    <row r="10" spans="1:11" ht="12.75">
      <c r="A10" s="16">
        <v>54</v>
      </c>
      <c r="B10" s="16" t="s">
        <v>24</v>
      </c>
      <c r="C10" s="23" t="s">
        <v>68</v>
      </c>
      <c r="D10" s="24">
        <f>IF(C10="Y",TEXT($B$5,"hh:mm:ss"),'stage 9'!E10)</f>
        <v>0.7448611111111111</v>
      </c>
      <c r="E10" s="27">
        <v>0.7929282407407406</v>
      </c>
      <c r="F10" s="24">
        <f t="shared" si="0"/>
        <v>0.04806712962962956</v>
      </c>
      <c r="G10" s="24">
        <f>F10/data!$B$12</f>
        <v>0.005059697855750479</v>
      </c>
      <c r="H10" s="24">
        <f>'stage 9'!H10+'stage 10'!F10</f>
        <v>0.4946759259259258</v>
      </c>
      <c r="I10" s="23">
        <f t="shared" si="1"/>
        <v>8</v>
      </c>
      <c r="J10" s="23">
        <f t="shared" si="2"/>
        <v>9</v>
      </c>
      <c r="K10" s="16"/>
    </row>
    <row r="11" spans="1:11" ht="12.75">
      <c r="A11" s="16">
        <v>55</v>
      </c>
      <c r="B11" s="16" t="s">
        <v>17</v>
      </c>
      <c r="C11" s="23" t="s">
        <v>68</v>
      </c>
      <c r="D11" s="24">
        <f>IF(C11="Y",TEXT($B$5,"hh:mm:ss"),'stage 9'!E11)</f>
        <v>0.7236689814814815</v>
      </c>
      <c r="E11" s="27">
        <v>0.785335648148148</v>
      </c>
      <c r="F11" s="24">
        <f t="shared" si="0"/>
        <v>0.061666666666666536</v>
      </c>
      <c r="G11" s="24">
        <f>F11/data!$B$12</f>
        <v>0.006491228070175425</v>
      </c>
      <c r="H11" s="24">
        <f>'stage 9'!H11+'stage 10'!F11</f>
        <v>0.47283564814814805</v>
      </c>
      <c r="I11" s="23">
        <f t="shared" si="1"/>
        <v>7</v>
      </c>
      <c r="J11" s="23">
        <f t="shared" si="2"/>
        <v>18</v>
      </c>
      <c r="K11" s="16"/>
    </row>
    <row r="12" spans="1:11" ht="12.75">
      <c r="A12" s="16">
        <v>56</v>
      </c>
      <c r="B12" s="16" t="s">
        <v>16</v>
      </c>
      <c r="C12" s="23" t="s">
        <v>67</v>
      </c>
      <c r="D12" s="24" t="str">
        <f>IF(C12="Y",TEXT($B$5,"hh:mm:ss"),'stage 9'!E12)</f>
        <v>18:15:00</v>
      </c>
      <c r="E12" s="27">
        <v>0.8166319444444444</v>
      </c>
      <c r="F12" s="24">
        <f t="shared" si="0"/>
        <v>0.056215277777777795</v>
      </c>
      <c r="G12" s="24">
        <f>F12/data!$B$12</f>
        <v>0.005917397660818715</v>
      </c>
      <c r="H12" s="24">
        <f>'stage 9'!H12+'stage 10'!F12</f>
        <v>0.5277199074074073</v>
      </c>
      <c r="I12" s="23">
        <f t="shared" si="1"/>
        <v>13</v>
      </c>
      <c r="J12" s="23">
        <f t="shared" si="2"/>
        <v>14</v>
      </c>
      <c r="K12" s="16"/>
    </row>
    <row r="13" spans="1:11" ht="12.75">
      <c r="A13" s="16">
        <v>57</v>
      </c>
      <c r="B13" s="16" t="s">
        <v>27</v>
      </c>
      <c r="C13" s="23" t="s">
        <v>67</v>
      </c>
      <c r="D13" s="24" t="str">
        <f>IF(C13="Y",TEXT($B$5,"hh:mm:ss"),'stage 9'!E13)</f>
        <v>18:15:00</v>
      </c>
      <c r="E13" s="27">
        <v>0.817650462962963</v>
      </c>
      <c r="F13" s="24">
        <f t="shared" si="0"/>
        <v>0.057233796296296324</v>
      </c>
      <c r="G13" s="24">
        <f>F13/data!$B$12</f>
        <v>0.006024610136452245</v>
      </c>
      <c r="H13" s="24">
        <f>'stage 9'!H13+'stage 10'!F13</f>
        <v>0.5510300925925925</v>
      </c>
      <c r="I13" s="23">
        <f t="shared" si="1"/>
        <v>15</v>
      </c>
      <c r="J13" s="23">
        <f t="shared" si="2"/>
        <v>15</v>
      </c>
      <c r="K13" s="16"/>
    </row>
    <row r="14" spans="1:11" ht="12.75">
      <c r="A14" s="16">
        <v>58</v>
      </c>
      <c r="B14" s="16" t="s">
        <v>30</v>
      </c>
      <c r="C14" s="23" t="s">
        <v>68</v>
      </c>
      <c r="D14" s="24">
        <f>IF(C14="Y",TEXT($B$5,"hh:mm:ss"),'stage 9'!E14)</f>
        <v>0.7032407407407407</v>
      </c>
      <c r="E14" s="27">
        <v>0.7436458333333333</v>
      </c>
      <c r="F14" s="24">
        <f t="shared" si="0"/>
        <v>0.04040509259259262</v>
      </c>
      <c r="G14" s="24">
        <f>F14/data!$B$12</f>
        <v>0.004253167641325539</v>
      </c>
      <c r="H14" s="24">
        <f>'stage 9'!H14+'stage 10'!F14</f>
        <v>0.43114583333333334</v>
      </c>
      <c r="I14" s="23">
        <f t="shared" si="1"/>
        <v>1</v>
      </c>
      <c r="J14" s="23">
        <f t="shared" si="2"/>
        <v>3</v>
      </c>
      <c r="K14" s="16"/>
    </row>
    <row r="15" spans="1:11" ht="12.75">
      <c r="A15" s="16">
        <v>59</v>
      </c>
      <c r="B15" s="16" t="s">
        <v>15</v>
      </c>
      <c r="C15" s="23" t="s">
        <v>68</v>
      </c>
      <c r="D15" s="24">
        <f>IF(C15="Y",TEXT($B$5,"hh:mm:ss"),'stage 9'!E15)</f>
        <v>0.7390046296296297</v>
      </c>
      <c r="E15" s="27">
        <v>0.7852314814814815</v>
      </c>
      <c r="F15" s="24">
        <f t="shared" si="0"/>
        <v>0.046226851851851825</v>
      </c>
      <c r="G15" s="24">
        <f>F15/data!$B$12</f>
        <v>0.004865984405458087</v>
      </c>
      <c r="H15" s="24">
        <f>'stage 9'!H15+'stage 10'!F15</f>
        <v>0.49703703703703694</v>
      </c>
      <c r="I15" s="23">
        <f t="shared" si="1"/>
        <v>9</v>
      </c>
      <c r="J15" s="23">
        <f t="shared" si="2"/>
        <v>6</v>
      </c>
      <c r="K15" s="16"/>
    </row>
    <row r="16" spans="1:11" ht="12.75">
      <c r="A16" s="16">
        <v>60</v>
      </c>
      <c r="B16" s="16"/>
      <c r="C16" s="23"/>
      <c r="D16" s="24"/>
      <c r="E16" s="27"/>
      <c r="F16" s="24"/>
      <c r="G16" s="24"/>
      <c r="H16" s="24"/>
      <c r="I16" s="23"/>
      <c r="J16" s="23"/>
      <c r="K16" s="16"/>
    </row>
    <row r="17" spans="1:11" ht="12.75">
      <c r="A17" s="16">
        <v>61</v>
      </c>
      <c r="B17" s="16" t="s">
        <v>57</v>
      </c>
      <c r="C17" s="23" t="s">
        <v>68</v>
      </c>
      <c r="D17" s="24">
        <f>IF(C17="Y",TEXT($B$5,"hh:mm:ss"),'stage 9'!E17)</f>
        <v>0.7446180555555556</v>
      </c>
      <c r="E17" s="27">
        <v>0.7949768518518519</v>
      </c>
      <c r="F17" s="24">
        <f t="shared" si="0"/>
        <v>0.05035879629629625</v>
      </c>
      <c r="G17" s="24">
        <f>F17/data!$B$12</f>
        <v>0.005300925925925921</v>
      </c>
      <c r="H17" s="24">
        <f>'stage 9'!H17+'stage 10'!F17</f>
        <v>0.5075694444444445</v>
      </c>
      <c r="I17" s="23">
        <f t="shared" si="1"/>
        <v>10</v>
      </c>
      <c r="J17" s="23">
        <f t="shared" si="2"/>
        <v>11</v>
      </c>
      <c r="K17" s="16"/>
    </row>
    <row r="18" spans="1:11" ht="12.75">
      <c r="A18" s="16">
        <v>62</v>
      </c>
      <c r="B18" s="16" t="s">
        <v>61</v>
      </c>
      <c r="C18" s="23" t="s">
        <v>68</v>
      </c>
      <c r="D18" s="24">
        <f>IF(C18="Y",TEXT($B$5,"hh:mm:ss"),'stage 9'!E18)</f>
        <v>0.7574652777777778</v>
      </c>
      <c r="E18" s="27">
        <v>0.8091898148148148</v>
      </c>
      <c r="F18" s="24">
        <f t="shared" si="0"/>
        <v>0.051724537037036944</v>
      </c>
      <c r="G18" s="24">
        <f>F18/data!$B$12</f>
        <v>0.005444688109161783</v>
      </c>
      <c r="H18" s="24">
        <f>'stage 9'!H18+'stage 10'!F18</f>
        <v>0.5344097222222223</v>
      </c>
      <c r="I18" s="23">
        <f t="shared" si="1"/>
        <v>14</v>
      </c>
      <c r="J18" s="23">
        <f t="shared" si="2"/>
        <v>12</v>
      </c>
      <c r="K18" s="16"/>
    </row>
    <row r="19" spans="1:11" ht="12.75">
      <c r="A19" s="16">
        <v>63</v>
      </c>
      <c r="B19" s="16" t="s">
        <v>20</v>
      </c>
      <c r="C19" s="23" t="s">
        <v>68</v>
      </c>
      <c r="D19" s="24">
        <f>IF(C19="Y",TEXT($B$5,"hh:mm:ss"),'stage 9'!E19)</f>
        <v>0.7368402777777777</v>
      </c>
      <c r="E19" s="27">
        <v>0.7827777777777777</v>
      </c>
      <c r="F19" s="24">
        <f t="shared" si="0"/>
        <v>0.045937499999999964</v>
      </c>
      <c r="G19" s="24">
        <f>F19/data!$B$12</f>
        <v>0.00483552631578947</v>
      </c>
      <c r="H19" s="24">
        <f>'stage 9'!H19+'stage 10'!F19</f>
        <v>0.5902083333333332</v>
      </c>
      <c r="I19" s="23">
        <f t="shared" si="1"/>
        <v>18</v>
      </c>
      <c r="J19" s="23">
        <f t="shared" si="2"/>
        <v>5</v>
      </c>
      <c r="K19" s="16"/>
    </row>
    <row r="20" spans="1:11" ht="12.75">
      <c r="A20" s="16">
        <v>64</v>
      </c>
      <c r="B20" s="16" t="s">
        <v>19</v>
      </c>
      <c r="C20" s="23" t="s">
        <v>68</v>
      </c>
      <c r="D20" s="24">
        <f>IF(C20="Y",TEXT($B$5,"hh:mm:ss"),'stage 9'!E20)</f>
        <v>0.7075347222222222</v>
      </c>
      <c r="E20" s="27">
        <v>0.7710879629629629</v>
      </c>
      <c r="F20" s="24">
        <f t="shared" si="0"/>
        <v>0.06355324074074065</v>
      </c>
      <c r="G20" s="24">
        <f>F20/data!$B$12</f>
        <v>0.006689814814814805</v>
      </c>
      <c r="H20" s="24">
        <f>'stage 9'!H20+'stage 10'!F20</f>
        <v>0.4585879629629629</v>
      </c>
      <c r="I20" s="23">
        <f t="shared" si="1"/>
        <v>5</v>
      </c>
      <c r="J20" s="23">
        <f t="shared" si="2"/>
        <v>19</v>
      </c>
      <c r="K20" s="16"/>
    </row>
    <row r="21" spans="1:11" ht="12.75">
      <c r="A21" s="16">
        <v>65</v>
      </c>
      <c r="B21" s="16" t="s">
        <v>18</v>
      </c>
      <c r="C21" s="23" t="s">
        <v>68</v>
      </c>
      <c r="D21" s="24">
        <f>IF(C21="Y",TEXT($B$5,"hh:mm:ss"),'stage 9'!E21)</f>
        <v>0.7338657407407408</v>
      </c>
      <c r="E21" s="27">
        <v>0.7714930555555556</v>
      </c>
      <c r="F21" s="24">
        <f t="shared" si="0"/>
        <v>0.03762731481481474</v>
      </c>
      <c r="G21" s="24">
        <f>F21/data!$B$12</f>
        <v>0.003960769980506815</v>
      </c>
      <c r="H21" s="24">
        <f>'stage 9'!H21+'stage 10'!F21</f>
        <v>0.4589930555555556</v>
      </c>
      <c r="I21" s="23">
        <f t="shared" si="1"/>
        <v>6</v>
      </c>
      <c r="J21" s="23">
        <f t="shared" si="2"/>
        <v>1</v>
      </c>
      <c r="K21" s="16"/>
    </row>
    <row r="22" spans="1:11" ht="12.75">
      <c r="A22" s="16">
        <v>66</v>
      </c>
      <c r="B22" s="16" t="s">
        <v>28</v>
      </c>
      <c r="C22" s="23" t="s">
        <v>68</v>
      </c>
      <c r="D22" s="24">
        <f>IF(C22="Y",TEXT($B$5,"hh:mm:ss"),'stage 9'!E22)</f>
        <v>0.7277546296296297</v>
      </c>
      <c r="E22" s="27">
        <v>0.7663425925925926</v>
      </c>
      <c r="F22" s="24">
        <f t="shared" si="0"/>
        <v>0.03858796296296296</v>
      </c>
      <c r="G22" s="24">
        <f>F22/data!$B$12</f>
        <v>0.004061890838206628</v>
      </c>
      <c r="H22" s="24">
        <f>'stage 9'!H22+'stage 10'!F22</f>
        <v>0.45384259259259263</v>
      </c>
      <c r="I22" s="23">
        <f t="shared" si="1"/>
        <v>3</v>
      </c>
      <c r="J22" s="23">
        <f t="shared" si="2"/>
        <v>2</v>
      </c>
      <c r="K22" s="16"/>
    </row>
    <row r="23" spans="1:11" ht="12.75">
      <c r="A23" s="16">
        <v>67</v>
      </c>
      <c r="B23" s="16" t="s">
        <v>29</v>
      </c>
      <c r="C23" s="23" t="s">
        <v>68</v>
      </c>
      <c r="D23" s="24">
        <f>IF(C23="Y",TEXT($B$5,"hh:mm:ss"),'stage 9'!E23)</f>
        <v>0.7384259259259259</v>
      </c>
      <c r="E23" s="27">
        <v>0.7878587962962963</v>
      </c>
      <c r="F23" s="24">
        <f t="shared" si="0"/>
        <v>0.04943287037037036</v>
      </c>
      <c r="G23" s="24">
        <f>F23/data!$B$12</f>
        <v>0.005203460038986354</v>
      </c>
      <c r="H23" s="24">
        <f>'stage 9'!H23+'stage 10'!F23</f>
        <v>0.5194675925925927</v>
      </c>
      <c r="I23" s="23">
        <f t="shared" si="1"/>
        <v>12</v>
      </c>
      <c r="J23" s="23">
        <f t="shared" si="2"/>
        <v>10</v>
      </c>
      <c r="K23" s="16"/>
    </row>
    <row r="24" spans="1:11" ht="12.75">
      <c r="A24" s="16">
        <v>68</v>
      </c>
      <c r="B24" s="16" t="s">
        <v>25</v>
      </c>
      <c r="C24" s="23" t="s">
        <v>68</v>
      </c>
      <c r="D24" s="24">
        <f>IF(C24="Y",TEXT($B$5,"hh:mm:ss"),'stage 9'!E24)</f>
        <v>0.7427083333333333</v>
      </c>
      <c r="E24" s="27">
        <v>0.7892129629629631</v>
      </c>
      <c r="F24" s="24">
        <f t="shared" si="0"/>
        <v>0.04650462962962976</v>
      </c>
      <c r="G24" s="24">
        <f>F24/data!$B$12</f>
        <v>0.004895224171539974</v>
      </c>
      <c r="H24" s="24">
        <f>'stage 9'!H24+'stage 10'!F24</f>
        <v>0.5151736111111113</v>
      </c>
      <c r="I24" s="23">
        <f t="shared" si="1"/>
        <v>11</v>
      </c>
      <c r="J24" s="23">
        <f t="shared" si="2"/>
        <v>7</v>
      </c>
      <c r="K24" s="16"/>
    </row>
    <row r="25" spans="1:11" ht="12.75">
      <c r="A25" s="16">
        <v>69</v>
      </c>
      <c r="B25" s="16"/>
      <c r="C25" s="23"/>
      <c r="D25" s="24"/>
      <c r="E25" s="27"/>
      <c r="F25" s="24"/>
      <c r="G25" s="24"/>
      <c r="H25" s="24"/>
      <c r="I25" s="23"/>
      <c r="J25" s="23"/>
      <c r="K25" s="16"/>
    </row>
    <row r="26" spans="1:11" ht="12.75">
      <c r="A26" s="16">
        <v>70</v>
      </c>
      <c r="B26" s="16" t="s">
        <v>59</v>
      </c>
      <c r="C26" s="23" t="s">
        <v>68</v>
      </c>
      <c r="D26" s="24">
        <f>IF(C26="Y",TEXT($B$5,"hh:mm:ss"),'stage 9'!E26)</f>
        <v>0.7224305555555556</v>
      </c>
      <c r="E26" s="27">
        <v>0.7692592592592593</v>
      </c>
      <c r="F26" s="24">
        <f t="shared" si="0"/>
        <v>0.046828703703703733</v>
      </c>
      <c r="G26" s="24">
        <f>F26/data!$B$12</f>
        <v>0.004929337231968814</v>
      </c>
      <c r="H26" s="24">
        <f>'stage 9'!H26+'stage 10'!F26</f>
        <v>0.4567592592592593</v>
      </c>
      <c r="I26" s="23">
        <f t="shared" si="1"/>
        <v>4</v>
      </c>
      <c r="J26" s="23">
        <f t="shared" si="2"/>
        <v>8</v>
      </c>
      <c r="K26" s="16"/>
    </row>
    <row r="27" spans="1:11" ht="12.75">
      <c r="A27" s="16">
        <v>71</v>
      </c>
      <c r="B27" s="16" t="s">
        <v>60</v>
      </c>
      <c r="C27" s="23" t="s">
        <v>67</v>
      </c>
      <c r="D27" s="24" t="str">
        <f>IF(C27="Y",TEXT($B$5,"hh:mm:ss"),'stage 9'!E27)</f>
        <v>18:15:00</v>
      </c>
      <c r="E27" s="27">
        <v>0.8205902777777778</v>
      </c>
      <c r="F27" s="24">
        <f t="shared" si="0"/>
        <v>0.06017361111111119</v>
      </c>
      <c r="G27" s="24">
        <f>F27/data!$B$12</f>
        <v>0.006334064327485389</v>
      </c>
      <c r="H27" s="24">
        <f>'stage 9'!H27+'stage 10'!F27</f>
        <v>0.6184606481481483</v>
      </c>
      <c r="I27" s="23">
        <f t="shared" si="1"/>
        <v>19</v>
      </c>
      <c r="J27" s="23">
        <f t="shared" si="2"/>
        <v>17</v>
      </c>
      <c r="K27" s="16"/>
    </row>
    <row r="28" spans="3:7" ht="12.75">
      <c r="C28" s="1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51</v>
      </c>
    </row>
    <row r="4" spans="1:2" ht="12.75">
      <c r="A4" s="3" t="s">
        <v>5</v>
      </c>
      <c r="B4" s="3" t="s">
        <v>52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1'!$C$7</f>
        <v>0.3125</v>
      </c>
      <c r="D7" s="30">
        <f>'stage 1'!$D$7</f>
        <v>0.38579861111111113</v>
      </c>
      <c r="E7" s="31">
        <f>'stage 1'!$H$7</f>
        <v>18</v>
      </c>
      <c r="F7" s="30">
        <f>'stage 1'!$E$7</f>
        <v>0.07329861111111113</v>
      </c>
      <c r="G7" s="32">
        <f>'stage 1'!$F$7</f>
        <v>0.006211746704331451</v>
      </c>
      <c r="H7" s="33">
        <f>'stage 1'!$H$7</f>
        <v>18</v>
      </c>
      <c r="I7" s="34">
        <f>'stage 1'!$G$7</f>
        <v>0.07329861111111113</v>
      </c>
      <c r="J7" s="35">
        <f>I7/data!B3</f>
        <v>0.006211746704331451</v>
      </c>
    </row>
    <row r="8" spans="1:10" ht="20.25" customHeight="1">
      <c r="A8">
        <v>2</v>
      </c>
      <c r="B8" t="s">
        <v>37</v>
      </c>
      <c r="C8" s="29">
        <f>'stage 2'!$C$7</f>
        <v>0.38579861111111113</v>
      </c>
      <c r="D8" s="30">
        <f>'stage 2'!$D$7</f>
        <v>0.41630787037037037</v>
      </c>
      <c r="E8" s="31">
        <f>'stage 2'!I7</f>
        <v>4</v>
      </c>
      <c r="F8" s="30">
        <f>'stage 2'!$E$7</f>
        <v>0.030509259259259236</v>
      </c>
      <c r="G8" s="32">
        <f>'stage 2'!$F$7</f>
        <v>0.005867165242165237</v>
      </c>
      <c r="H8" s="33">
        <f>'stage 2'!$H$7</f>
        <v>15</v>
      </c>
      <c r="I8" s="34">
        <f>'stage 2'!$G$7</f>
        <v>0.10380787037037037</v>
      </c>
      <c r="J8" s="35">
        <f>I8/SUM(data!$B$3:B4)</f>
        <v>0.00610634531590414</v>
      </c>
    </row>
    <row r="9" spans="1:10" ht="20.25" customHeight="1">
      <c r="A9">
        <v>3</v>
      </c>
      <c r="B9" t="s">
        <v>50</v>
      </c>
      <c r="C9" s="29">
        <f>'stage 3'!$C$7</f>
        <v>0.41630787037037037</v>
      </c>
      <c r="D9" s="30">
        <f>'stage 3'!$D$7</f>
        <v>0.4598263888888889</v>
      </c>
      <c r="E9" s="31">
        <f>'stage 3'!$I$7</f>
        <v>10</v>
      </c>
      <c r="F9" s="30">
        <f>'stage 3'!$E$7</f>
        <v>0.04351851851851851</v>
      </c>
      <c r="G9" s="32">
        <f>'stage 3'!$F$7</f>
        <v>0.005651755651755651</v>
      </c>
      <c r="H9" s="33">
        <f>'stage 3'!$H$7</f>
        <v>12</v>
      </c>
      <c r="I9" s="34">
        <f>'stage 3'!$G$7</f>
        <v>0.14732638888888888</v>
      </c>
      <c r="J9" s="35">
        <f>I9/SUM(data!$B$3:B5)</f>
        <v>0.005964631129104813</v>
      </c>
    </row>
    <row r="10" spans="1:10" ht="20.25" customHeight="1">
      <c r="A10">
        <v>4</v>
      </c>
      <c r="B10" t="s">
        <v>39</v>
      </c>
      <c r="C10" s="29">
        <f>'stage 4'!$C$7</f>
        <v>0.4598263888888889</v>
      </c>
      <c r="D10" s="30">
        <f>'stage 4'!$D$7</f>
        <v>0.5098958333333333</v>
      </c>
      <c r="E10" s="31">
        <f>'stage 4'!$I$7</f>
        <v>16</v>
      </c>
      <c r="F10" s="30">
        <f>'stage 4'!$E$7</f>
        <v>0.050069444444444444</v>
      </c>
      <c r="G10" s="32">
        <f>'stage 4'!$F$7</f>
        <v>0.007052034428794992</v>
      </c>
      <c r="H10" s="33">
        <f>'stage 4'!$H$7</f>
        <v>16</v>
      </c>
      <c r="I10" s="34">
        <f>'stage 4'!$G$7</f>
        <v>0.19739583333333333</v>
      </c>
      <c r="J10" s="35">
        <f>I10/SUM(data!$B$3:B6)</f>
        <v>0.006207416142557653</v>
      </c>
    </row>
    <row r="11" spans="1:10" ht="20.25" customHeight="1">
      <c r="A11">
        <v>5</v>
      </c>
      <c r="B11" t="s">
        <v>40</v>
      </c>
      <c r="C11" s="29">
        <f>'stage 5'!$C$7</f>
        <v>0.5098958333333333</v>
      </c>
      <c r="D11" s="30">
        <f>'stage 5'!$D$7</f>
        <v>0.5828240740740741</v>
      </c>
      <c r="E11" s="31">
        <f>'stage 5'!$I$7</f>
        <v>16</v>
      </c>
      <c r="F11" s="30">
        <f>'stage 5'!$E$7</f>
        <v>0.07292824074074078</v>
      </c>
      <c r="G11" s="32">
        <f>'stage 5'!$F$7</f>
        <v>0.007080411722402017</v>
      </c>
      <c r="H11" s="33">
        <f>'stage 5'!$H$7</f>
        <v>17</v>
      </c>
      <c r="I11" s="34">
        <f>'stage 5'!$G$7</f>
        <v>0.2703240740740741</v>
      </c>
      <c r="J11" s="35">
        <f>I11/SUM(data!$B$3:B7)</f>
        <v>0.006420999384182283</v>
      </c>
    </row>
    <row r="12" spans="1:10" ht="20.25" customHeight="1">
      <c r="A12">
        <v>6</v>
      </c>
      <c r="B12" t="s">
        <v>41</v>
      </c>
      <c r="C12" s="29" t="str">
        <f>'stage 6'!$D$7</f>
        <v>13:30:00</v>
      </c>
      <c r="D12" s="30">
        <f>'stage 6'!$E$7</f>
        <v>0.6241666666666666</v>
      </c>
      <c r="E12" s="31">
        <f>'stage 6'!$J$7</f>
        <v>15</v>
      </c>
      <c r="F12" s="30">
        <f>'stage 6'!$F$7</f>
        <v>0.06166666666666665</v>
      </c>
      <c r="G12" s="32">
        <f>'stage 6'!$G$7</f>
        <v>0.005987055016181227</v>
      </c>
      <c r="H12" s="33">
        <f>'stage 6'!$I$7</f>
        <v>17</v>
      </c>
      <c r="I12" s="34">
        <f>'stage 6'!$H$7</f>
        <v>0.33199074074074075</v>
      </c>
      <c r="J12" s="35">
        <f>I12/SUM(data!$B$3:B8)</f>
        <v>0.006335701159174443</v>
      </c>
    </row>
    <row r="13" spans="1:10" ht="20.25" customHeight="1">
      <c r="A13">
        <v>7</v>
      </c>
      <c r="B13" t="s">
        <v>42</v>
      </c>
      <c r="C13" s="29">
        <f>'stage 7'!$C$7</f>
        <v>0.6241666666666666</v>
      </c>
      <c r="D13" s="30">
        <f>'stage 7'!$D$7</f>
        <v>0.6855902777777777</v>
      </c>
      <c r="E13" s="31">
        <f>'stage 7'!$I$7</f>
        <v>18</v>
      </c>
      <c r="F13" s="30">
        <f>'stage 7'!$E$7</f>
        <v>0.061423611111111054</v>
      </c>
      <c r="G13" s="32">
        <f>'stage 7'!$F$7</f>
        <v>0.006749847374847369</v>
      </c>
      <c r="H13" s="33">
        <f>'stage 7'!$H$7</f>
        <v>17</v>
      </c>
      <c r="I13" s="34">
        <f>'stage 7'!$G$7</f>
        <v>0.3934143518518518</v>
      </c>
      <c r="J13" s="35">
        <f>I13/SUM(data!$B$3:B9)</f>
        <v>0.00639698133092442</v>
      </c>
    </row>
    <row r="14" spans="1:10" ht="20.25" customHeight="1">
      <c r="A14">
        <v>8</v>
      </c>
      <c r="B14" t="s">
        <v>43</v>
      </c>
      <c r="C14" s="29">
        <f>'stage 8'!$C$7</f>
        <v>0.6855902777777777</v>
      </c>
      <c r="D14" s="30">
        <f>'stage 8'!$D$7</f>
        <v>0.7267361111111111</v>
      </c>
      <c r="E14" s="31">
        <f>'stage 8'!$I$7</f>
        <v>7</v>
      </c>
      <c r="F14" s="30">
        <f>'stage 8'!$E$7</f>
        <v>0.04114583333333344</v>
      </c>
      <c r="G14" s="32">
        <f>'stage 8'!$F$7</f>
        <v>0.005208333333333346</v>
      </c>
      <c r="H14" s="33">
        <f>'stage 8'!$H$7</f>
        <v>17</v>
      </c>
      <c r="I14" s="34">
        <f>'stage 8'!$G$7</f>
        <v>0.43456018518518524</v>
      </c>
      <c r="J14" s="35">
        <f>I14/SUM(data!$B$3:B10)</f>
        <v>0.006261674138115062</v>
      </c>
    </row>
    <row r="15" spans="1:10" ht="20.25" customHeight="1">
      <c r="A15">
        <v>9</v>
      </c>
      <c r="B15" t="s">
        <v>51</v>
      </c>
      <c r="C15" s="29" t="str">
        <f>'stage 9'!$D$7</f>
        <v>16:30:00</v>
      </c>
      <c r="D15" s="30">
        <f>'stage 9'!$E$7</f>
        <v>0.7545949074074074</v>
      </c>
      <c r="E15" s="31">
        <f>'stage 9'!$J$7</f>
        <v>14</v>
      </c>
      <c r="F15" s="30">
        <f>'stage 9'!$F$7</f>
        <v>0.06709490740740742</v>
      </c>
      <c r="G15" s="32">
        <f>'stage 9'!$G$7</f>
        <v>0.00638999118165785</v>
      </c>
      <c r="H15" s="33">
        <f>'stage 9'!$I$7</f>
        <v>16</v>
      </c>
      <c r="I15" s="34">
        <f>'stage 9'!$H$7</f>
        <v>0.5016550925925927</v>
      </c>
      <c r="J15" s="35">
        <f>I15/SUM(data!$B$3:B11)</f>
        <v>0.006278536828442963</v>
      </c>
    </row>
    <row r="16" spans="1:10" ht="20.25" customHeight="1">
      <c r="A16">
        <v>10</v>
      </c>
      <c r="B16" t="s">
        <v>45</v>
      </c>
      <c r="C16" s="29">
        <f>'stage 10'!$D$7</f>
        <v>0.7545949074074074</v>
      </c>
      <c r="D16" s="30">
        <f>'stage 10'!$E$7</f>
        <v>0.8091898148148148</v>
      </c>
      <c r="E16" s="31">
        <f>'stage 10'!$J$7</f>
        <v>13</v>
      </c>
      <c r="F16" s="30">
        <f>'stage 10'!$F$7</f>
        <v>0.054594907407407356</v>
      </c>
      <c r="G16" s="32">
        <f>'stage 10'!$G$7</f>
        <v>0.0057468323586744585</v>
      </c>
      <c r="H16" s="33">
        <f>'stage 10'!$I$7</f>
        <v>16</v>
      </c>
      <c r="I16" s="34">
        <f>'stage 10'!$H$7</f>
        <v>0.55625</v>
      </c>
      <c r="J16" s="35">
        <f>I16/SUM(data!$B$3:B12)</f>
        <v>0.006222035794183446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52</v>
      </c>
    </row>
    <row r="4" spans="1:2" ht="12.75">
      <c r="A4" s="3" t="s">
        <v>5</v>
      </c>
      <c r="B4" s="3" t="s">
        <v>21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1'!$C$8</f>
        <v>0.3125</v>
      </c>
      <c r="D7" s="30">
        <f>'stage 1'!$D$8</f>
        <v>0.37537037037037035</v>
      </c>
      <c r="E7" s="31">
        <f>'stage 1'!$H$8</f>
        <v>10</v>
      </c>
      <c r="F7" s="30">
        <f>'stage 1'!$E$8</f>
        <v>0.06287037037037035</v>
      </c>
      <c r="G7" s="32">
        <f>'stage 1'!$F$8</f>
        <v>0.005327997489014437</v>
      </c>
      <c r="H7" s="33">
        <f>'stage 1'!$H$8</f>
        <v>10</v>
      </c>
      <c r="I7" s="34">
        <f>'stage 1'!$G$8</f>
        <v>0.06287037037037035</v>
      </c>
      <c r="J7" s="35">
        <f>I7/data!B3</f>
        <v>0.005327997489014437</v>
      </c>
    </row>
    <row r="8" spans="1:10" ht="20.25" customHeight="1">
      <c r="A8">
        <v>2</v>
      </c>
      <c r="B8" t="s">
        <v>37</v>
      </c>
      <c r="C8" s="29">
        <f>'stage 2'!$C$8</f>
        <v>0.37537037037037035</v>
      </c>
      <c r="D8" s="30">
        <f>'stage 2'!$D$8</f>
        <v>0.40822916666666664</v>
      </c>
      <c r="E8" s="31">
        <f>'stage 2'!I8</f>
        <v>8</v>
      </c>
      <c r="F8" s="30">
        <f>'stage 2'!$E$8</f>
        <v>0.03285879629629629</v>
      </c>
      <c r="G8" s="32">
        <f>'stage 2'!$F$8</f>
        <v>0.006318999287749286</v>
      </c>
      <c r="H8" s="33">
        <f>'stage 2'!$H$8</f>
        <v>11</v>
      </c>
      <c r="I8" s="34">
        <f>'stage 2'!$G$8</f>
        <v>0.09572916666666664</v>
      </c>
      <c r="J8" s="35">
        <f>I8/SUM(data!$B$3:B4)</f>
        <v>0.005631127450980391</v>
      </c>
    </row>
    <row r="9" spans="1:10" ht="20.25" customHeight="1">
      <c r="A9">
        <v>3</v>
      </c>
      <c r="B9" t="s">
        <v>50</v>
      </c>
      <c r="C9" s="29">
        <f>'stage 3'!$C$8</f>
        <v>0.40822916666666664</v>
      </c>
      <c r="D9" s="30">
        <f>'stage 3'!$D$8</f>
        <v>0.44708333333333333</v>
      </c>
      <c r="E9" s="31">
        <f>'stage 3'!$I$8</f>
        <v>5</v>
      </c>
      <c r="F9" s="30">
        <f>'stage 3'!$E$8</f>
        <v>0.03885416666666669</v>
      </c>
      <c r="G9" s="32">
        <f>'stage 3'!$F$8</f>
        <v>0.005045995670995674</v>
      </c>
      <c r="H9" s="33">
        <f>'stage 3'!$H$8</f>
        <v>8</v>
      </c>
      <c r="I9" s="34">
        <f>'stage 3'!$G$8</f>
        <v>0.13458333333333333</v>
      </c>
      <c r="J9" s="35">
        <f>I9/SUM(data!$B$3:B5)</f>
        <v>0.0054487179487179484</v>
      </c>
    </row>
    <row r="10" spans="1:10" ht="20.25" customHeight="1">
      <c r="A10">
        <v>4</v>
      </c>
      <c r="B10" t="s">
        <v>39</v>
      </c>
      <c r="C10" s="29">
        <f>'stage 4'!$C$8</f>
        <v>0.44708333333333333</v>
      </c>
      <c r="D10" s="30">
        <f>'stage 4'!$D$8</f>
        <v>0.498136574074074</v>
      </c>
      <c r="E10" s="31">
        <f>'stage 4'!$I$8</f>
        <v>18</v>
      </c>
      <c r="F10" s="30">
        <f>'stage 4'!$E$8</f>
        <v>0.05105324074074069</v>
      </c>
      <c r="G10" s="32">
        <f>'stage 4'!$F$8</f>
        <v>0.007190597287428267</v>
      </c>
      <c r="H10" s="33">
        <f>'stage 4'!$H$8</f>
        <v>11</v>
      </c>
      <c r="I10" s="34">
        <f>'stage 4'!$G$8</f>
        <v>0.18563657407407402</v>
      </c>
      <c r="J10" s="35">
        <f>I10/SUM(data!$B$3:B6)</f>
        <v>0.0058376281155369195</v>
      </c>
    </row>
    <row r="11" spans="1:10" ht="20.25" customHeight="1">
      <c r="A11">
        <v>5</v>
      </c>
      <c r="B11" t="s">
        <v>40</v>
      </c>
      <c r="C11" s="29">
        <f>'stage 5'!$C$8</f>
        <v>0.498136574074074</v>
      </c>
      <c r="D11" s="30">
        <f>'stage 5'!$D$8</f>
        <v>0.5746180555555556</v>
      </c>
      <c r="E11" s="31">
        <f>'stage 5'!$I$8</f>
        <v>17</v>
      </c>
      <c r="F11" s="30">
        <f>'stage 5'!$E$8</f>
        <v>0.07648148148148154</v>
      </c>
      <c r="G11" s="32">
        <f>'stage 5'!$F$8</f>
        <v>0.007425386551600149</v>
      </c>
      <c r="H11" s="33">
        <f>'stage 5'!$H$8</f>
        <v>16</v>
      </c>
      <c r="I11" s="34">
        <f>'stage 5'!$G$8</f>
        <v>0.26211805555555556</v>
      </c>
      <c r="J11" s="35">
        <f>I11/SUM(data!$B$3:B7)</f>
        <v>0.006226082079704409</v>
      </c>
    </row>
    <row r="12" spans="1:10" ht="20.25" customHeight="1">
      <c r="A12">
        <v>6</v>
      </c>
      <c r="B12" t="s">
        <v>41</v>
      </c>
      <c r="C12" s="29" t="str">
        <f>'stage 6'!$D$8</f>
        <v>13:30:00</v>
      </c>
      <c r="D12" s="30">
        <f>'stage 6'!$E$8</f>
        <v>0.6264699074074074</v>
      </c>
      <c r="E12" s="31">
        <f>'stage 6'!$J$8</f>
        <v>16</v>
      </c>
      <c r="F12" s="30">
        <f>'stage 6'!$F$8</f>
        <v>0.06396990740740738</v>
      </c>
      <c r="G12" s="32">
        <f>'stage 6'!$G$8</f>
        <v>0.006210670622078386</v>
      </c>
      <c r="H12" s="33">
        <f>'stage 6'!$I$8</f>
        <v>15</v>
      </c>
      <c r="I12" s="34">
        <f>'stage 6'!$H$8</f>
        <v>0.32608796296296294</v>
      </c>
      <c r="J12" s="35">
        <f>I12/SUM(data!$B$3:B8)</f>
        <v>0.0062230527283008204</v>
      </c>
    </row>
    <row r="13" spans="1:10" ht="20.25" customHeight="1">
      <c r="A13">
        <v>7</v>
      </c>
      <c r="B13" t="s">
        <v>42</v>
      </c>
      <c r="C13" s="29">
        <f>'stage 7'!$C$8</f>
        <v>0.6264699074074074</v>
      </c>
      <c r="D13" s="30">
        <f>'stage 7'!$D$8</f>
        <v>0.6830439814814815</v>
      </c>
      <c r="E13" s="31">
        <f>'stage 7'!$I$8</f>
        <v>16</v>
      </c>
      <c r="F13" s="30">
        <f>'stage 7'!$E$8</f>
        <v>0.05657407407407411</v>
      </c>
      <c r="G13" s="32">
        <f>'stage 7'!$F$8</f>
        <v>0.0062169312169312214</v>
      </c>
      <c r="H13" s="33">
        <f>'stage 7'!$H$8</f>
        <v>16</v>
      </c>
      <c r="I13" s="34">
        <f>'stage 7'!$G$8</f>
        <v>0.38266203703703705</v>
      </c>
      <c r="J13" s="35">
        <f>I13/SUM(data!$B$3:B9)</f>
        <v>0.00622214694369166</v>
      </c>
    </row>
    <row r="14" spans="1:10" ht="20.25" customHeight="1">
      <c r="A14">
        <v>8</v>
      </c>
      <c r="B14" t="s">
        <v>43</v>
      </c>
      <c r="C14" s="29">
        <f>'stage 8'!$C$8</f>
        <v>0.6830439814814815</v>
      </c>
      <c r="D14" s="30">
        <f>'stage 8'!$D$8</f>
        <v>0.7233796296296297</v>
      </c>
      <c r="E14" s="31">
        <f>'stage 8'!$I$8</f>
        <v>5</v>
      </c>
      <c r="F14" s="30">
        <f>'stage 8'!$E$8</f>
        <v>0.04033564814814816</v>
      </c>
      <c r="G14" s="32">
        <f>'stage 8'!$F$8</f>
        <v>0.005105778246601033</v>
      </c>
      <c r="H14" s="33">
        <f>'stage 8'!$H$8</f>
        <v>16</v>
      </c>
      <c r="I14" s="34">
        <f>'stage 8'!$G$8</f>
        <v>0.4229976851851852</v>
      </c>
      <c r="J14" s="35">
        <f>I14/SUM(data!$B$3:B10)</f>
        <v>0.006095067509872987</v>
      </c>
    </row>
    <row r="15" spans="1:10" ht="20.25" customHeight="1">
      <c r="A15">
        <v>9</v>
      </c>
      <c r="B15" t="s">
        <v>51</v>
      </c>
      <c r="C15" s="29" t="str">
        <f>'stage 9'!$D$8</f>
        <v>16:30:00</v>
      </c>
      <c r="D15" s="30" t="str">
        <f>'stage 9'!$E$8</f>
        <v>DNF*</v>
      </c>
      <c r="E15" s="31">
        <f>'stage 9'!$J$8</f>
        <v>19</v>
      </c>
      <c r="F15" s="30">
        <f>'stage 9'!$F$8</f>
        <v>0.08611111111111114</v>
      </c>
      <c r="G15" s="32">
        <f>'stage 9'!$G$8</f>
        <v>0.008201058201058204</v>
      </c>
      <c r="H15" s="33">
        <f>'stage 9'!$I$8</f>
        <v>17</v>
      </c>
      <c r="I15" s="34">
        <f>'stage 9'!$H$8</f>
        <v>0.5091087962962964</v>
      </c>
      <c r="J15" s="35">
        <f>I15/SUM(data!$B$3:B11)</f>
        <v>0.006371824734621983</v>
      </c>
    </row>
    <row r="16" spans="1:10" ht="20.25" customHeight="1">
      <c r="A16">
        <v>10</v>
      </c>
      <c r="B16" t="s">
        <v>45</v>
      </c>
      <c r="C16" s="29" t="str">
        <f>'stage 10'!$D$8</f>
        <v>18:15:00</v>
      </c>
      <c r="D16" s="30">
        <f>'stage 10'!$E$8</f>
        <v>0.8204861111111111</v>
      </c>
      <c r="E16" s="31">
        <f>'stage 10'!$J$8</f>
        <v>16</v>
      </c>
      <c r="F16" s="30">
        <f>'stage 10'!$F$8</f>
        <v>0.06006944444444451</v>
      </c>
      <c r="G16" s="32">
        <f>'stage 10'!$G$8</f>
        <v>0.006323099415204685</v>
      </c>
      <c r="H16" s="33">
        <f>'stage 10'!$I$8</f>
        <v>17</v>
      </c>
      <c r="I16" s="34">
        <f>'stage 10'!$H$8</f>
        <v>0.5691782407407409</v>
      </c>
      <c r="J16" s="35">
        <f>I16/SUM(data!$B$3:B12)</f>
        <v>0.006366646988151464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53</v>
      </c>
    </row>
    <row r="4" spans="1:2" ht="12.75">
      <c r="A4" s="3" t="s">
        <v>5</v>
      </c>
      <c r="B4" s="3" t="s">
        <v>23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1'!$C$9</f>
        <v>0.3125</v>
      </c>
      <c r="D7" s="30">
        <f>'stage 1'!$D$9</f>
        <v>0.3637268518518519</v>
      </c>
      <c r="E7" s="31">
        <f>'stage 1'!$H$9</f>
        <v>1</v>
      </c>
      <c r="F7" s="30">
        <f>'stage 1'!$E$9</f>
        <v>0.051226851851851885</v>
      </c>
      <c r="G7" s="32">
        <f>'stage 1'!$F$9</f>
        <v>0.004341258631512871</v>
      </c>
      <c r="H7" s="33">
        <f>'stage 1'!$H$9</f>
        <v>1</v>
      </c>
      <c r="I7" s="34">
        <f>'stage 1'!$G$9</f>
        <v>0.051226851851851885</v>
      </c>
      <c r="J7" s="35">
        <f>I7/data!B3</f>
        <v>0.004341258631512871</v>
      </c>
    </row>
    <row r="8" spans="1:10" ht="20.25" customHeight="1">
      <c r="A8">
        <v>2</v>
      </c>
      <c r="B8" t="s">
        <v>37</v>
      </c>
      <c r="C8" s="29">
        <f>'stage 2'!$C$9</f>
        <v>0.3637268518518519</v>
      </c>
      <c r="D8" s="30">
        <f>'stage 2'!$D$9</f>
        <v>0.39793981481481483</v>
      </c>
      <c r="E8" s="31">
        <f>'stage 2'!I9</f>
        <v>10</v>
      </c>
      <c r="F8" s="30">
        <f>'stage 2'!$E$9</f>
        <v>0.034212962962962945</v>
      </c>
      <c r="G8" s="32">
        <f>'stage 2'!$F$9</f>
        <v>0.006579415954415951</v>
      </c>
      <c r="H8" s="33">
        <f>'stage 2'!$H$9</f>
        <v>2</v>
      </c>
      <c r="I8" s="34">
        <f>'stage 2'!$G$9</f>
        <v>0.08543981481481483</v>
      </c>
      <c r="J8" s="35">
        <f>I8/SUM(data!$B$3:B4)</f>
        <v>0.00502587145969499</v>
      </c>
    </row>
    <row r="9" spans="1:10" ht="20.25" customHeight="1">
      <c r="A9">
        <v>3</v>
      </c>
      <c r="B9" t="s">
        <v>50</v>
      </c>
      <c r="C9" s="29">
        <f>'stage 3'!$C$9</f>
        <v>0.39793981481481483</v>
      </c>
      <c r="D9" s="30">
        <f>'stage 3'!$D$9</f>
        <v>0.4336226851851852</v>
      </c>
      <c r="E9" s="31">
        <f>'stage 3'!$I$9</f>
        <v>1</v>
      </c>
      <c r="F9" s="30">
        <f>'stage 3'!$E$9</f>
        <v>0.03568287037037038</v>
      </c>
      <c r="G9" s="32">
        <f>'stage 3'!$F$9</f>
        <v>0.0046341390091390105</v>
      </c>
      <c r="H9" s="33">
        <f>'stage 3'!$H$9</f>
        <v>1</v>
      </c>
      <c r="I9" s="34">
        <f>'stage 3'!$G$9</f>
        <v>0.12112268518518521</v>
      </c>
      <c r="J9" s="35">
        <f>I9/SUM(data!$B$3:B5)</f>
        <v>0.004903752436647175</v>
      </c>
    </row>
    <row r="10" spans="1:10" ht="20.25" customHeight="1">
      <c r="A10">
        <v>4</v>
      </c>
      <c r="B10" t="s">
        <v>39</v>
      </c>
      <c r="C10" s="29">
        <f>'stage 4'!$C$9</f>
        <v>0.4336226851851852</v>
      </c>
      <c r="D10" s="30">
        <f>'stage 4'!$D$9</f>
        <v>0.4764699074074074</v>
      </c>
      <c r="E10" s="31">
        <f>'stage 4'!$I$9</f>
        <v>11</v>
      </c>
      <c r="F10" s="30">
        <f>'stage 4'!$E$9</f>
        <v>0.0428472222222222</v>
      </c>
      <c r="G10" s="32">
        <f>'stage 4'!$F$9</f>
        <v>0.0060348200312989025</v>
      </c>
      <c r="H10" s="33">
        <f>'stage 4'!$H$9</f>
        <v>2</v>
      </c>
      <c r="I10" s="34">
        <f>'stage 4'!$G$9</f>
        <v>0.1639699074074074</v>
      </c>
      <c r="J10" s="35">
        <f>I10/SUM(data!$B$3:B6)</f>
        <v>0.005156286396459353</v>
      </c>
    </row>
    <row r="11" spans="1:10" ht="20.25" customHeight="1">
      <c r="A11">
        <v>5</v>
      </c>
      <c r="B11" t="s">
        <v>40</v>
      </c>
      <c r="C11" s="29">
        <f>'stage 5'!$C$9</f>
        <v>0.4764699074074074</v>
      </c>
      <c r="D11" s="30">
        <f>'stage 5'!$D$9</f>
        <v>0.5263194444444445</v>
      </c>
      <c r="E11" s="31">
        <f>'stage 5'!$I$9</f>
        <v>5</v>
      </c>
      <c r="F11" s="30">
        <f>'stage 5'!$E$9</f>
        <v>0.04984953703703704</v>
      </c>
      <c r="G11" s="32">
        <f>'stage 5'!$F$9</f>
        <v>0.0048397608773822366</v>
      </c>
      <c r="H11" s="33">
        <f>'stage 5'!$H$9</f>
        <v>2</v>
      </c>
      <c r="I11" s="34">
        <f>'stage 5'!$G$9</f>
        <v>0.21381944444444445</v>
      </c>
      <c r="J11" s="35">
        <f>I11/SUM(data!$B$3:B7)</f>
        <v>0.00507884666138823</v>
      </c>
    </row>
    <row r="12" spans="1:10" ht="20.25" customHeight="1">
      <c r="A12">
        <v>6</v>
      </c>
      <c r="B12" t="s">
        <v>41</v>
      </c>
      <c r="C12" s="29">
        <f>'stage 6'!$D$9</f>
        <v>0.5263194444444445</v>
      </c>
      <c r="D12" s="30">
        <f>'stage 6'!$E$9</f>
        <v>0.5753587962962963</v>
      </c>
      <c r="E12" s="31">
        <f>'stage 6'!$J$9</f>
        <v>6</v>
      </c>
      <c r="F12" s="30">
        <f>'stage 6'!$F$9</f>
        <v>0.04903935185185182</v>
      </c>
      <c r="G12" s="32">
        <f>'stage 6'!$G$9</f>
        <v>0.004761102121539011</v>
      </c>
      <c r="H12" s="33">
        <f>'stage 6'!$I$9</f>
        <v>2</v>
      </c>
      <c r="I12" s="34">
        <f>'stage 6'!$H$9</f>
        <v>0.26285879629629627</v>
      </c>
      <c r="J12" s="35">
        <f>I12/SUM(data!$B$3:B8)</f>
        <v>0.005016389242295731</v>
      </c>
    </row>
    <row r="13" spans="1:10" ht="20.25" customHeight="1">
      <c r="A13">
        <v>7</v>
      </c>
      <c r="B13" t="s">
        <v>42</v>
      </c>
      <c r="C13" s="29">
        <f>'stage 7'!$C$9</f>
        <v>0.5753587962962963</v>
      </c>
      <c r="D13" s="30">
        <f>'stage 7'!$D$9</f>
        <v>0.6149305555555555</v>
      </c>
      <c r="E13" s="31">
        <f>'stage 7'!$I$9</f>
        <v>2</v>
      </c>
      <c r="F13" s="30">
        <f>'stage 7'!$E$9</f>
        <v>0.039571759259259265</v>
      </c>
      <c r="G13" s="32">
        <f>'stage 7'!$F$9</f>
        <v>0.004348544973544974</v>
      </c>
      <c r="H13" s="33">
        <f>'stage 7'!$H$9</f>
        <v>1</v>
      </c>
      <c r="I13" s="34">
        <f>'stage 7'!$G$9</f>
        <v>0.30243055555555554</v>
      </c>
      <c r="J13" s="35">
        <f>I13/SUM(data!$B$3:B9)</f>
        <v>0.004917570009033424</v>
      </c>
    </row>
    <row r="14" spans="1:10" ht="20.25" customHeight="1">
      <c r="A14">
        <v>8</v>
      </c>
      <c r="B14" t="s">
        <v>43</v>
      </c>
      <c r="C14" s="29">
        <f>'stage 8'!$C$9</f>
        <v>0.6149305555555555</v>
      </c>
      <c r="D14" s="30">
        <f>'stage 8'!$D$9</f>
        <v>0.6545486111111111</v>
      </c>
      <c r="E14" s="31">
        <f>'stage 8'!$I$9</f>
        <v>4</v>
      </c>
      <c r="F14" s="30">
        <f>'stage 8'!$E$9</f>
        <v>0.03961805555555553</v>
      </c>
      <c r="G14" s="32">
        <f>'stage 8'!$F$9</f>
        <v>0.005014943741209561</v>
      </c>
      <c r="H14" s="33">
        <f>'stage 8'!$H$9</f>
        <v>2</v>
      </c>
      <c r="I14" s="34">
        <f>'stage 8'!$G$9</f>
        <v>0.34204861111111107</v>
      </c>
      <c r="J14" s="35">
        <f>I14/SUM(data!$B$3:B10)</f>
        <v>0.0049286543387768176</v>
      </c>
    </row>
    <row r="15" spans="1:10" ht="20.25" customHeight="1">
      <c r="A15">
        <v>9</v>
      </c>
      <c r="B15" t="s">
        <v>51</v>
      </c>
      <c r="C15" s="29">
        <f>'stage 9'!$D$9</f>
        <v>0.6545486111111111</v>
      </c>
      <c r="D15" s="30">
        <f>'stage 9'!$E$9</f>
        <v>0.7041666666666666</v>
      </c>
      <c r="E15" s="31">
        <f>'stage 9'!$J$9</f>
        <v>2</v>
      </c>
      <c r="F15" s="30">
        <f>'stage 9'!$F$9</f>
        <v>0.04961805555555554</v>
      </c>
      <c r="G15" s="32">
        <f>'stage 9'!$G$9</f>
        <v>0.004725529100529099</v>
      </c>
      <c r="H15" s="33">
        <f>'stage 9'!$I$9</f>
        <v>2</v>
      </c>
      <c r="I15" s="34">
        <f>'stage 9'!$H$9</f>
        <v>0.3916666666666666</v>
      </c>
      <c r="J15" s="35">
        <f>I15/SUM(data!$B$3:B11)</f>
        <v>0.004901960784313725</v>
      </c>
    </row>
    <row r="16" spans="1:10" ht="20.25" customHeight="1">
      <c r="A16">
        <v>10</v>
      </c>
      <c r="B16" t="s">
        <v>45</v>
      </c>
      <c r="C16" s="29">
        <f>'stage 10'!$D$9</f>
        <v>0.7041666666666666</v>
      </c>
      <c r="D16" s="30">
        <f>'stage 10'!$E$9</f>
        <v>0.7482523148148149</v>
      </c>
      <c r="E16" s="31">
        <f>'stage 10'!$J$9</f>
        <v>4</v>
      </c>
      <c r="F16" s="30">
        <f>'stage 10'!$F$9</f>
        <v>0.044085648148148304</v>
      </c>
      <c r="G16" s="32">
        <f>'stage 10'!$G$9</f>
        <v>0.004640594541910348</v>
      </c>
      <c r="H16" s="33">
        <f>'stage 10'!$I$9</f>
        <v>2</v>
      </c>
      <c r="I16" s="34">
        <f>'stage 10'!$H$9</f>
        <v>0.4357523148148149</v>
      </c>
      <c r="J16" s="35">
        <f>I16/SUM(data!$B$3:B12)</f>
        <v>0.004874186966608668</v>
      </c>
    </row>
    <row r="17" ht="12.75">
      <c r="G17" s="9"/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54</v>
      </c>
    </row>
    <row r="4" spans="1:2" ht="12.75">
      <c r="A4" s="3" t="s">
        <v>5</v>
      </c>
      <c r="B4" s="3" t="s">
        <v>54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1'!$C$10</f>
        <v>0.3125</v>
      </c>
      <c r="D7" s="30">
        <f>'stage 1'!$D$10</f>
        <v>0.37060185185185185</v>
      </c>
      <c r="E7" s="31">
        <f>'stage 1'!$H$10</f>
        <v>9</v>
      </c>
      <c r="F7" s="30">
        <f>'stage 1'!$E$10</f>
        <v>0.05810185185185185</v>
      </c>
      <c r="G7" s="32">
        <f>'stage 1'!$F$10</f>
        <v>0.004923885750156936</v>
      </c>
      <c r="H7" s="33">
        <f>'stage 1'!$H$10</f>
        <v>9</v>
      </c>
      <c r="I7" s="34">
        <f>'stage 1'!$G$10</f>
        <v>0.05810185185185185</v>
      </c>
      <c r="J7" s="35">
        <f>I7/data!B3</f>
        <v>0.004923885750156936</v>
      </c>
    </row>
    <row r="8" spans="1:10" ht="20.25" customHeight="1">
      <c r="A8">
        <v>2</v>
      </c>
      <c r="B8" t="s">
        <v>37</v>
      </c>
      <c r="C8" s="29">
        <f>'stage 2'!$C$10</f>
        <v>0.37060185185185185</v>
      </c>
      <c r="D8" s="30">
        <f>'stage 2'!$D$10</f>
        <v>0.4071064814814815</v>
      </c>
      <c r="E8" s="31">
        <f>'stage 2'!I10</f>
        <v>15</v>
      </c>
      <c r="F8" s="30">
        <f>'stage 2'!$E$10</f>
        <v>0.03650462962962964</v>
      </c>
      <c r="G8" s="32">
        <f>'stage 2'!$F$10</f>
        <v>0.007020121082621083</v>
      </c>
      <c r="H8" s="33">
        <f>'stage 2'!$H$10</f>
        <v>9</v>
      </c>
      <c r="I8" s="34">
        <f>'stage 2'!$G$10</f>
        <v>0.09460648148148149</v>
      </c>
      <c r="J8" s="35">
        <f>I8/SUM(data!$B$3:B4)</f>
        <v>0.005565087145969499</v>
      </c>
    </row>
    <row r="9" spans="1:10" ht="20.25" customHeight="1">
      <c r="A9">
        <v>3</v>
      </c>
      <c r="B9" t="s">
        <v>50</v>
      </c>
      <c r="C9" s="29">
        <f>'stage 3'!$C$10</f>
        <v>0.4071064814814815</v>
      </c>
      <c r="D9" s="30">
        <f>'stage 3'!$D$10</f>
        <v>0.45269675925925923</v>
      </c>
      <c r="E9" s="31">
        <f>'stage 3'!$I$10</f>
        <v>12</v>
      </c>
      <c r="F9" s="30">
        <f>'stage 3'!$E$10</f>
        <v>0.045590277777777743</v>
      </c>
      <c r="G9" s="32">
        <f>'stage 3'!$F$10</f>
        <v>0.005920815295815291</v>
      </c>
      <c r="H9" s="33">
        <f>'stage 3'!$H$10</f>
        <v>9</v>
      </c>
      <c r="I9" s="34">
        <f>'stage 3'!$G$10</f>
        <v>0.14019675925925923</v>
      </c>
      <c r="J9" s="35">
        <f>I9/SUM(data!$B$3:B5)</f>
        <v>0.005675982156245313</v>
      </c>
    </row>
    <row r="10" spans="1:10" ht="20.25" customHeight="1">
      <c r="A10">
        <v>4</v>
      </c>
      <c r="B10" t="s">
        <v>39</v>
      </c>
      <c r="C10" s="29">
        <f>'stage 4'!$C$10</f>
        <v>0.45269675925925923</v>
      </c>
      <c r="D10" s="30">
        <f>'stage 4'!$D$10</f>
        <v>0.4940740740740741</v>
      </c>
      <c r="E10" s="31">
        <f>'stage 4'!$I$10</f>
        <v>8</v>
      </c>
      <c r="F10" s="30">
        <f>'stage 4'!$E$10</f>
        <v>0.04137731481481488</v>
      </c>
      <c r="G10" s="32">
        <f>'stage 4'!$F$10</f>
        <v>0.005827790818988011</v>
      </c>
      <c r="H10" s="33">
        <f>'stage 4'!$H$10</f>
        <v>9</v>
      </c>
      <c r="I10" s="34">
        <f>'stage 4'!$G$10</f>
        <v>0.1815740740740741</v>
      </c>
      <c r="J10" s="35">
        <f>I10/SUM(data!$B$3:B6)</f>
        <v>0.005709876543209878</v>
      </c>
    </row>
    <row r="11" spans="1:10" ht="20.25" customHeight="1">
      <c r="A11">
        <v>5</v>
      </c>
      <c r="B11" t="s">
        <v>40</v>
      </c>
      <c r="C11" s="29">
        <f>'stage 5'!$C$10</f>
        <v>0.4940740740740741</v>
      </c>
      <c r="D11" s="30">
        <f>'stage 5'!$D$10</f>
        <v>0.5465972222222223</v>
      </c>
      <c r="E11" s="31">
        <f>'stage 5'!$I$10</f>
        <v>8</v>
      </c>
      <c r="F11" s="30">
        <f>'stage 5'!$E$10</f>
        <v>0.05252314814814818</v>
      </c>
      <c r="G11" s="32">
        <f>'stage 5'!$F$10</f>
        <v>0.005099334771664871</v>
      </c>
      <c r="H11" s="33">
        <f>'stage 5'!$H$10</f>
        <v>8</v>
      </c>
      <c r="I11" s="34">
        <f>'stage 5'!$G$10</f>
        <v>0.2340972222222223</v>
      </c>
      <c r="J11" s="35">
        <f>I11/SUM(data!$B$3:B7)</f>
        <v>0.005560504090789129</v>
      </c>
    </row>
    <row r="12" spans="1:10" ht="20.25" customHeight="1">
      <c r="A12">
        <v>6</v>
      </c>
      <c r="B12" t="s">
        <v>41</v>
      </c>
      <c r="C12" s="29">
        <f>'stage 6'!$D$10</f>
        <v>0.5465972222222223</v>
      </c>
      <c r="D12" s="30">
        <f>'stage 6'!$E$10</f>
        <v>0.6019675925925926</v>
      </c>
      <c r="E12" s="31">
        <f>'stage 6'!$J$10</f>
        <v>9</v>
      </c>
      <c r="F12" s="30">
        <f>'stage 6'!$F$10</f>
        <v>0.05537037037037029</v>
      </c>
      <c r="G12" s="32">
        <f>'stage 6'!$G$10</f>
        <v>0.005375764113628183</v>
      </c>
      <c r="H12" s="33">
        <f>'stage 6'!$I$10</f>
        <v>8</v>
      </c>
      <c r="I12" s="34">
        <f>'stage 6'!$H$10</f>
        <v>0.2894675925925926</v>
      </c>
      <c r="J12" s="35">
        <f>I12/SUM(data!$B$3:B8)</f>
        <v>0.00552419069833192</v>
      </c>
    </row>
    <row r="13" spans="1:10" ht="20.25" customHeight="1">
      <c r="A13">
        <v>7</v>
      </c>
      <c r="B13" t="s">
        <v>42</v>
      </c>
      <c r="C13" s="29">
        <f>'stage 7'!$C$10</f>
        <v>0.6019675925925926</v>
      </c>
      <c r="D13" s="30">
        <f>'stage 7'!$D$10</f>
        <v>0.6543402777777778</v>
      </c>
      <c r="E13" s="31">
        <f>'stage 7'!$I$10</f>
        <v>12</v>
      </c>
      <c r="F13" s="30">
        <f>'stage 7'!$E$10</f>
        <v>0.05237268518518523</v>
      </c>
      <c r="G13" s="32">
        <f>'stage 7'!$F$10</f>
        <v>0.0057552401302401355</v>
      </c>
      <c r="H13" s="33">
        <f>'stage 7'!$H$10</f>
        <v>8</v>
      </c>
      <c r="I13" s="34">
        <f>'stage 7'!$G$10</f>
        <v>0.3418402777777778</v>
      </c>
      <c r="J13" s="35">
        <f>I13/SUM(data!$B$3:B9)</f>
        <v>0.005558378500451672</v>
      </c>
    </row>
    <row r="14" spans="1:10" ht="20.25" customHeight="1">
      <c r="A14">
        <v>8</v>
      </c>
      <c r="B14" t="s">
        <v>43</v>
      </c>
      <c r="C14" s="29">
        <f>'stage 8'!$C$10</f>
        <v>0.6543402777777778</v>
      </c>
      <c r="D14" s="30">
        <f>'stage 8'!$D$10</f>
        <v>0.7017476851851852</v>
      </c>
      <c r="E14" s="31">
        <f>'stage 8'!$I$10</f>
        <v>15</v>
      </c>
      <c r="F14" s="30">
        <f>'stage 8'!$E$10</f>
        <v>0.04740740740740734</v>
      </c>
      <c r="G14" s="32">
        <f>'stage 8'!$F$10</f>
        <v>0.006000937646507258</v>
      </c>
      <c r="H14" s="33">
        <f>'stage 8'!$H$10</f>
        <v>8</v>
      </c>
      <c r="I14" s="34">
        <f>'stage 8'!$G$10</f>
        <v>0.38924768518518515</v>
      </c>
      <c r="J14" s="35">
        <f>I14/SUM(data!$B$3:B10)</f>
        <v>0.0056087562706799024</v>
      </c>
    </row>
    <row r="15" spans="1:10" ht="20.25" customHeight="1">
      <c r="A15">
        <v>9</v>
      </c>
      <c r="B15" t="s">
        <v>51</v>
      </c>
      <c r="C15" s="29" t="str">
        <f>'stage 9'!$D$10</f>
        <v>16:30:00</v>
      </c>
      <c r="D15" s="30">
        <f>'stage 9'!$E$10</f>
        <v>0.7448611111111111</v>
      </c>
      <c r="E15" s="31">
        <f>'stage 9'!$J$10</f>
        <v>13</v>
      </c>
      <c r="F15" s="30">
        <f>'stage 9'!$F$10</f>
        <v>0.057361111111111085</v>
      </c>
      <c r="G15" s="32">
        <f>'stage 9'!$G$10</f>
        <v>0.00546296296296296</v>
      </c>
      <c r="H15" s="33">
        <f>'stage 9'!$I$10</f>
        <v>8</v>
      </c>
      <c r="I15" s="34">
        <f>'stage 9'!$H$10</f>
        <v>0.44660879629629624</v>
      </c>
      <c r="J15" s="35">
        <f>I15/SUM(data!$B$3:B11)</f>
        <v>0.005589596949891067</v>
      </c>
    </row>
    <row r="16" spans="1:10" ht="20.25" customHeight="1">
      <c r="A16">
        <v>10</v>
      </c>
      <c r="B16" t="s">
        <v>45</v>
      </c>
      <c r="C16" s="29">
        <f>'stage 10'!$D$10</f>
        <v>0.7448611111111111</v>
      </c>
      <c r="D16" s="30">
        <f>'stage 10'!$E$10</f>
        <v>0.7929282407407406</v>
      </c>
      <c r="E16" s="31">
        <f>'stage 10'!$J$10</f>
        <v>9</v>
      </c>
      <c r="F16" s="30">
        <f>'stage 10'!$F$10</f>
        <v>0.04806712962962956</v>
      </c>
      <c r="G16" s="32">
        <f>'stage 10'!$G$10</f>
        <v>0.005059697855750479</v>
      </c>
      <c r="H16" s="33">
        <f>'stage 10'!$I$10</f>
        <v>8</v>
      </c>
      <c r="I16" s="34">
        <f>'stage 10'!$H$10</f>
        <v>0.4946759259259258</v>
      </c>
      <c r="J16" s="35">
        <f>I16/SUM(data!$B$3:B12)</f>
        <v>0.005533287762034965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55</v>
      </c>
    </row>
    <row r="4" spans="1:2" ht="12.75">
      <c r="A4" s="3" t="s">
        <v>5</v>
      </c>
      <c r="B4" s="3" t="s">
        <v>17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1'!$C$11</f>
        <v>0.3125</v>
      </c>
      <c r="D7" s="30">
        <f>'stage 1'!$D$11</f>
        <v>0.369375</v>
      </c>
      <c r="E7" s="31">
        <f>'stage 1'!$H$11</f>
        <v>7</v>
      </c>
      <c r="F7" s="30">
        <f>'stage 1'!$E$11</f>
        <v>0.05687500000000001</v>
      </c>
      <c r="G7" s="32">
        <f>'stage 1'!$F$11</f>
        <v>0.0048199152542372885</v>
      </c>
      <c r="H7" s="33">
        <f>'stage 1'!$H$11</f>
        <v>7</v>
      </c>
      <c r="I7" s="34">
        <f>'stage 1'!$G$11</f>
        <v>0.05687500000000001</v>
      </c>
      <c r="J7" s="35">
        <f>I7/data!B3</f>
        <v>0.0048199152542372885</v>
      </c>
    </row>
    <row r="8" spans="1:10" ht="20.25" customHeight="1">
      <c r="A8">
        <v>2</v>
      </c>
      <c r="B8" t="s">
        <v>37</v>
      </c>
      <c r="C8" s="29">
        <f>'stage 2'!$C$11</f>
        <v>0.369375</v>
      </c>
      <c r="D8" s="30">
        <f>'stage 2'!$D$11</f>
        <v>0.4021990740740741</v>
      </c>
      <c r="E8" s="31">
        <f>'stage 2'!I11</f>
        <v>7</v>
      </c>
      <c r="F8" s="30">
        <f>'stage 2'!$E$11</f>
        <v>0.03282407407407412</v>
      </c>
      <c r="G8" s="32">
        <f>'stage 2'!$F$11</f>
        <v>0.006312321937321945</v>
      </c>
      <c r="H8" s="33">
        <f>'stage 2'!$H$11</f>
        <v>6</v>
      </c>
      <c r="I8" s="34">
        <f>'stage 2'!$G$11</f>
        <v>0.08969907407407413</v>
      </c>
      <c r="J8" s="35">
        <f>I8/SUM(data!$B$3:B4)</f>
        <v>0.0052764161220043605</v>
      </c>
    </row>
    <row r="9" spans="1:10" ht="20.25" customHeight="1">
      <c r="A9">
        <v>3</v>
      </c>
      <c r="B9" t="s">
        <v>50</v>
      </c>
      <c r="C9" s="29">
        <f>'stage 3'!$C$11</f>
        <v>0.4021990740740741</v>
      </c>
      <c r="D9" s="30">
        <f>'stage 3'!$D$11</f>
        <v>0.4542361111111111</v>
      </c>
      <c r="E9" s="31">
        <f>'stage 3'!$I$11</f>
        <v>18</v>
      </c>
      <c r="F9" s="30">
        <f>'stage 3'!$E$11</f>
        <v>0.05203703703703699</v>
      </c>
      <c r="G9" s="32">
        <f>'stage 3'!$F$11</f>
        <v>0.006758056758056752</v>
      </c>
      <c r="H9" s="33">
        <f>'stage 3'!$H$11</f>
        <v>11</v>
      </c>
      <c r="I9" s="34">
        <f>'stage 3'!$G$11</f>
        <v>0.14173611111111112</v>
      </c>
      <c r="J9" s="35">
        <f>I9/SUM(data!$B$3:B5)</f>
        <v>0.005738304093567252</v>
      </c>
    </row>
    <row r="10" spans="1:10" ht="20.25" customHeight="1">
      <c r="A10">
        <v>4</v>
      </c>
      <c r="B10" t="s">
        <v>39</v>
      </c>
      <c r="C10" s="29">
        <f>'stage 4'!$C$11</f>
        <v>0.4542361111111111</v>
      </c>
      <c r="D10" s="30">
        <f>'stage 4'!$D$11</f>
        <v>0.4915509259259259</v>
      </c>
      <c r="E10" s="31">
        <f>'stage 4'!$I$11</f>
        <v>4</v>
      </c>
      <c r="F10" s="30">
        <f>'stage 4'!$E$11</f>
        <v>0.0373148148148148</v>
      </c>
      <c r="G10" s="32">
        <f>'stage 4'!$F$11</f>
        <v>0.005255607720396451</v>
      </c>
      <c r="H10" s="33">
        <f>'stage 4'!$H$11</f>
        <v>8</v>
      </c>
      <c r="I10" s="34">
        <f>'stage 4'!$G$11</f>
        <v>0.17905092592592592</v>
      </c>
      <c r="J10" s="35">
        <f>I10/SUM(data!$B$3:B6)</f>
        <v>0.00563053226182157</v>
      </c>
    </row>
    <row r="11" spans="1:10" ht="20.25" customHeight="1">
      <c r="A11">
        <v>5</v>
      </c>
      <c r="B11" t="s">
        <v>40</v>
      </c>
      <c r="C11" s="29">
        <f>'stage 5'!$C$11</f>
        <v>0.4915509259259259</v>
      </c>
      <c r="D11" s="30">
        <f>'stage 5'!$D$11</f>
        <v>0.5370370370370371</v>
      </c>
      <c r="E11" s="31">
        <f>'stage 5'!$I$11</f>
        <v>1</v>
      </c>
      <c r="F11" s="30">
        <f>'stage 5'!$E$11</f>
        <v>0.04548611111111117</v>
      </c>
      <c r="G11" s="32">
        <f>'stage 5'!$F$11</f>
        <v>0.00441612729234089</v>
      </c>
      <c r="H11" s="33">
        <f>'stage 5'!$H$11</f>
        <v>7</v>
      </c>
      <c r="I11" s="34">
        <f>'stage 5'!$G$11</f>
        <v>0.2245370370370371</v>
      </c>
      <c r="J11" s="35">
        <f>I11/SUM(data!$B$3:B7)</f>
        <v>0.005333421307293043</v>
      </c>
    </row>
    <row r="12" spans="1:10" ht="20.25" customHeight="1">
      <c r="A12">
        <v>6</v>
      </c>
      <c r="B12" t="s">
        <v>41</v>
      </c>
      <c r="C12" s="29">
        <f>'stage 6'!$D$11</f>
        <v>0.5370370370370371</v>
      </c>
      <c r="D12" s="30">
        <f>'stage 6'!$E$11</f>
        <v>0.5837962962962963</v>
      </c>
      <c r="E12" s="31">
        <f>'stage 6'!$J$11</f>
        <v>1</v>
      </c>
      <c r="F12" s="30">
        <f>'stage 6'!$F$11</f>
        <v>0.04675925925925917</v>
      </c>
      <c r="G12" s="32">
        <f>'stage 6'!$G$11</f>
        <v>0.004539733908665938</v>
      </c>
      <c r="H12" s="33">
        <f>'stage 6'!$I$11</f>
        <v>5</v>
      </c>
      <c r="I12" s="34">
        <f>'stage 6'!$H$11</f>
        <v>0.27129629629629626</v>
      </c>
      <c r="J12" s="35">
        <f>I12/SUM(data!$B$3:B8)</f>
        <v>0.005177410234662143</v>
      </c>
    </row>
    <row r="13" spans="1:10" ht="20.25" customHeight="1">
      <c r="A13">
        <v>7</v>
      </c>
      <c r="B13" t="s">
        <v>42</v>
      </c>
      <c r="C13" s="29">
        <f>'stage 7'!$C$11</f>
        <v>0.5837962962962963</v>
      </c>
      <c r="D13" s="30">
        <f>'stage 7'!$D$11</f>
        <v>0.6307291666666667</v>
      </c>
      <c r="E13" s="31">
        <f>'stage 7'!$I$11</f>
        <v>9</v>
      </c>
      <c r="F13" s="30">
        <f>'stage 7'!$E$11</f>
        <v>0.046932870370370416</v>
      </c>
      <c r="G13" s="32">
        <f>'stage 7'!$F$11</f>
        <v>0.005157458282458288</v>
      </c>
      <c r="H13" s="33">
        <f>'stage 7'!$H$11</f>
        <v>7</v>
      </c>
      <c r="I13" s="34">
        <f>'stage 7'!$G$11</f>
        <v>0.3182291666666667</v>
      </c>
      <c r="J13" s="35">
        <f>I13/SUM(data!$B$3:B9)</f>
        <v>0.0051744579945799465</v>
      </c>
    </row>
    <row r="14" spans="1:10" ht="20.25" customHeight="1">
      <c r="A14">
        <v>8</v>
      </c>
      <c r="B14" t="s">
        <v>43</v>
      </c>
      <c r="C14" s="29">
        <f>'stage 8'!$C$11</f>
        <v>0.6307291666666667</v>
      </c>
      <c r="D14" s="30">
        <f>'stage 8'!$D$11</f>
        <v>0.6721643518518517</v>
      </c>
      <c r="E14" s="31">
        <f>'stage 8'!$I$11</f>
        <v>8</v>
      </c>
      <c r="F14" s="30">
        <f>'stage 8'!$E$11</f>
        <v>0.041435185185185075</v>
      </c>
      <c r="G14" s="32">
        <f>'stage 8'!$F$11</f>
        <v>0.005244960150023427</v>
      </c>
      <c r="H14" s="33">
        <f>'stage 8'!$H$11</f>
        <v>5</v>
      </c>
      <c r="I14" s="34">
        <f>'stage 8'!$G$11</f>
        <v>0.35966435185185175</v>
      </c>
      <c r="J14" s="35">
        <f>I14/SUM(data!$B$3:B10)</f>
        <v>0.005182483456078556</v>
      </c>
    </row>
    <row r="15" spans="1:10" ht="20.25" customHeight="1">
      <c r="A15">
        <v>9</v>
      </c>
      <c r="B15" t="s">
        <v>51</v>
      </c>
      <c r="C15" s="29">
        <f>'stage 9'!$D$11</f>
        <v>0.6721643518518517</v>
      </c>
      <c r="D15" s="30">
        <f>'stage 9'!$E$11</f>
        <v>0.7236689814814815</v>
      </c>
      <c r="E15" s="31">
        <f>'stage 9'!$J$11</f>
        <v>8</v>
      </c>
      <c r="F15" s="30">
        <f>'stage 9'!$F$11</f>
        <v>0.05150462962962976</v>
      </c>
      <c r="G15" s="32">
        <f>'stage 9'!$G$11</f>
        <v>0.004905202821869501</v>
      </c>
      <c r="H15" s="33">
        <f>'stage 9'!$I$11</f>
        <v>5</v>
      </c>
      <c r="I15" s="34">
        <f>'stage 9'!$H$11</f>
        <v>0.4111689814814815</v>
      </c>
      <c r="J15" s="35">
        <f>I15/SUM(data!$B$3:B11)</f>
        <v>0.005146044824549206</v>
      </c>
    </row>
    <row r="16" spans="1:10" ht="20.25" customHeight="1">
      <c r="A16">
        <v>10</v>
      </c>
      <c r="B16" t="s">
        <v>45</v>
      </c>
      <c r="C16" s="29">
        <f>'stage 10'!$D$11</f>
        <v>0.7236689814814815</v>
      </c>
      <c r="D16" s="30">
        <f>'stage 10'!$E$11</f>
        <v>0.785335648148148</v>
      </c>
      <c r="E16" s="31">
        <f>'stage 10'!$J$11</f>
        <v>18</v>
      </c>
      <c r="F16" s="30">
        <f>'stage 10'!$F$11</f>
        <v>0.061666666666666536</v>
      </c>
      <c r="G16" s="32">
        <f>'stage 10'!$G$11</f>
        <v>0.006491228070175425</v>
      </c>
      <c r="H16" s="33">
        <f>'stage 10'!$I$11</f>
        <v>7</v>
      </c>
      <c r="I16" s="34">
        <f>'stage 10'!$H$11</f>
        <v>0.47283564814814805</v>
      </c>
      <c r="J16" s="35">
        <f>I16/SUM(data!$B$3:B12)</f>
        <v>0.005288989352887563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56</v>
      </c>
    </row>
    <row r="4" spans="1:2" ht="12.75">
      <c r="A4" s="3" t="s">
        <v>5</v>
      </c>
      <c r="B4" s="3" t="s">
        <v>16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1'!$C$12</f>
        <v>0.3125</v>
      </c>
      <c r="D7" s="30">
        <f>'stage 1'!$D$12</f>
        <v>0.37775462962962963</v>
      </c>
      <c r="E7" s="31">
        <f>'stage 1'!$H$12</f>
        <v>16</v>
      </c>
      <c r="F7" s="30">
        <f>'stage 1'!$E$12</f>
        <v>0.06525462962962963</v>
      </c>
      <c r="G7" s="32">
        <f>'stage 1'!$F$12</f>
        <v>0.005530053358443189</v>
      </c>
      <c r="H7" s="33">
        <f>'stage 1'!$H$12</f>
        <v>16</v>
      </c>
      <c r="I7" s="34">
        <f>'stage 1'!$G$12</f>
        <v>0.06525462962962963</v>
      </c>
      <c r="J7" s="35">
        <f>I7/data!B3</f>
        <v>0.005530053358443189</v>
      </c>
    </row>
    <row r="8" spans="1:10" ht="20.25" customHeight="1">
      <c r="A8">
        <v>2</v>
      </c>
      <c r="B8" t="s">
        <v>37</v>
      </c>
      <c r="C8" s="29">
        <f>'stage 2'!$C$12</f>
        <v>0.37775462962962963</v>
      </c>
      <c r="D8" s="30">
        <f>'stage 2'!$D$12</f>
        <v>0.41908564814814814</v>
      </c>
      <c r="E8" s="31">
        <f>'stage 2'!I12</f>
        <v>16</v>
      </c>
      <c r="F8" s="30">
        <f>'stage 2'!$E$12</f>
        <v>0.0413310185185185</v>
      </c>
      <c r="G8" s="32">
        <f>'stage 2'!$F$12</f>
        <v>0.007948272792022789</v>
      </c>
      <c r="H8" s="33">
        <f>'stage 2'!$H$12</f>
        <v>16</v>
      </c>
      <c r="I8" s="34">
        <f>'stage 2'!$G$12</f>
        <v>0.10658564814814814</v>
      </c>
      <c r="J8" s="35">
        <f>I8/SUM(data!$B$3:B4)</f>
        <v>0.006269744008714597</v>
      </c>
    </row>
    <row r="9" spans="1:10" ht="20.25" customHeight="1">
      <c r="A9">
        <v>3</v>
      </c>
      <c r="B9" t="s">
        <v>50</v>
      </c>
      <c r="C9" s="29">
        <f>'stage 3'!$C$12</f>
        <v>0.41908564814814814</v>
      </c>
      <c r="D9" s="30">
        <f>'stage 3'!$D$12</f>
        <v>0.46034722222222224</v>
      </c>
      <c r="E9" s="31">
        <f>'stage 3'!$I$12</f>
        <v>7</v>
      </c>
      <c r="F9" s="30">
        <f>'stage 3'!$E$12</f>
        <v>0.0412615740740741</v>
      </c>
      <c r="G9" s="32">
        <f>'stage 3'!$F$12</f>
        <v>0.005358645983645987</v>
      </c>
      <c r="H9" s="33">
        <f>'stage 3'!$H$12</f>
        <v>14</v>
      </c>
      <c r="I9" s="34">
        <f>'stage 3'!$G$12</f>
        <v>0.14784722222222224</v>
      </c>
      <c r="J9" s="35">
        <f>I9/SUM(data!$B$3:B5)</f>
        <v>0.005985717498875395</v>
      </c>
    </row>
    <row r="10" spans="1:10" ht="20.25" customHeight="1">
      <c r="A10">
        <v>4</v>
      </c>
      <c r="B10" t="s">
        <v>39</v>
      </c>
      <c r="C10" s="29">
        <f>'stage 4'!$C$12</f>
        <v>0.46034722222222224</v>
      </c>
      <c r="D10" s="30">
        <f>'stage 4'!$D$12</f>
        <v>0.5109375</v>
      </c>
      <c r="E10" s="31">
        <f>'stage 4'!$I$12</f>
        <v>17</v>
      </c>
      <c r="F10" s="30">
        <f>'stage 4'!$E$12</f>
        <v>0.0505902777777778</v>
      </c>
      <c r="G10" s="32">
        <f>'stage 4'!$F$12</f>
        <v>0.007125391236306733</v>
      </c>
      <c r="H10" s="33">
        <f>'stage 4'!$H$12</f>
        <v>17</v>
      </c>
      <c r="I10" s="34">
        <f>'stage 4'!$G$12</f>
        <v>0.19843750000000004</v>
      </c>
      <c r="J10" s="35">
        <f>I10/SUM(data!$B$3:B6)</f>
        <v>0.006240172955974845</v>
      </c>
    </row>
    <row r="11" spans="1:10" ht="20.25" customHeight="1">
      <c r="A11">
        <v>5</v>
      </c>
      <c r="B11" t="s">
        <v>40</v>
      </c>
      <c r="C11" s="29">
        <f>'stage 5'!$C$12</f>
        <v>0.5109375</v>
      </c>
      <c r="D11" s="30">
        <f>'stage 5'!$D$12</f>
        <v>0.5625</v>
      </c>
      <c r="E11" s="31">
        <f>'stage 5'!$I$12</f>
        <v>6</v>
      </c>
      <c r="F11" s="30">
        <f>'stage 5'!$E$12</f>
        <v>0.051562499999999956</v>
      </c>
      <c r="G11" s="32">
        <f>'stage 5'!$F$12</f>
        <v>0.005006067961165044</v>
      </c>
      <c r="H11" s="33">
        <f>'stage 5'!$H$12</f>
        <v>12</v>
      </c>
      <c r="I11" s="34">
        <f>'stage 5'!$G$12</f>
        <v>0.25</v>
      </c>
      <c r="J11" s="35">
        <f>I11/SUM(data!$B$3:B7)</f>
        <v>0.005938242280285036</v>
      </c>
    </row>
    <row r="12" spans="1:10" ht="20.25" customHeight="1">
      <c r="A12">
        <v>6</v>
      </c>
      <c r="B12" t="s">
        <v>41</v>
      </c>
      <c r="C12" s="29" t="str">
        <f>'stage 6'!$D$12</f>
        <v>13:30:00</v>
      </c>
      <c r="D12" s="30">
        <f>'stage 6'!$E$12</f>
        <v>0.6096990740740741</v>
      </c>
      <c r="E12" s="31">
        <f>'stage 6'!$J$12</f>
        <v>2</v>
      </c>
      <c r="F12" s="30">
        <f>'stage 6'!$F$12</f>
        <v>0.04719907407407409</v>
      </c>
      <c r="G12" s="32">
        <f>'stage 6'!$G$12</f>
        <v>0.004582434376123697</v>
      </c>
      <c r="H12" s="33">
        <f>'stage 6'!$I$12</f>
        <v>9</v>
      </c>
      <c r="I12" s="34">
        <f>'stage 6'!$H$12</f>
        <v>0.2971990740740741</v>
      </c>
      <c r="J12" s="35">
        <f>I12/SUM(data!$B$3:B8)</f>
        <v>0.005671738054848743</v>
      </c>
    </row>
    <row r="13" spans="1:10" ht="20.25" customHeight="1">
      <c r="A13">
        <v>7</v>
      </c>
      <c r="B13" t="s">
        <v>42</v>
      </c>
      <c r="C13" s="29">
        <f>'stage 7'!$C$12</f>
        <v>0.6096990740740741</v>
      </c>
      <c r="D13" s="30">
        <f>'stage 7'!$D$12</f>
        <v>0.6602430555555555</v>
      </c>
      <c r="E13" s="31">
        <f>'stage 7'!$I$12</f>
        <v>11</v>
      </c>
      <c r="F13" s="30">
        <f>'stage 7'!$E$12</f>
        <v>0.050543981481481426</v>
      </c>
      <c r="G13" s="32">
        <f>'stage 7'!$F$12</f>
        <v>0.005554283679283674</v>
      </c>
      <c r="H13" s="33">
        <f>'stage 7'!$H$12</f>
        <v>9</v>
      </c>
      <c r="I13" s="34">
        <f>'stage 7'!$G$12</f>
        <v>0.3477430555555555</v>
      </c>
      <c r="J13" s="35">
        <f>I13/SUM(data!$B$3:B9)</f>
        <v>0.005654358626919602</v>
      </c>
    </row>
    <row r="14" spans="1:10" ht="20.25" customHeight="1">
      <c r="A14">
        <v>8</v>
      </c>
      <c r="B14" t="s">
        <v>43</v>
      </c>
      <c r="C14" s="29">
        <f>'stage 8'!$C$12</f>
        <v>0.6602430555555555</v>
      </c>
      <c r="D14" s="30">
        <f>'stage 8'!$D$12</f>
        <v>0.7055324074074073</v>
      </c>
      <c r="E14" s="31">
        <f>'stage 8'!$I$12</f>
        <v>13</v>
      </c>
      <c r="F14" s="30">
        <f>'stage 8'!$E$12</f>
        <v>0.04528935185185179</v>
      </c>
      <c r="G14" s="32">
        <f>'stage 8'!$F$12</f>
        <v>0.005732829348335669</v>
      </c>
      <c r="H14" s="33">
        <f>'stage 8'!$H$12</f>
        <v>9</v>
      </c>
      <c r="I14" s="34">
        <f>'stage 8'!$G$12</f>
        <v>0.3930324074074073</v>
      </c>
      <c r="J14" s="35">
        <f>I14/SUM(data!$B$3:B10)</f>
        <v>0.005663291173017397</v>
      </c>
    </row>
    <row r="15" spans="1:10" ht="20.25" customHeight="1">
      <c r="A15">
        <v>9</v>
      </c>
      <c r="B15" t="s">
        <v>51</v>
      </c>
      <c r="C15" s="29">
        <f>'stage 9'!$D$12</f>
        <v>0.6944444444444445</v>
      </c>
      <c r="D15" s="30">
        <f>'stage 9'!$E$12</f>
        <v>0.7729166666666667</v>
      </c>
      <c r="E15" s="31">
        <f>'stage 9'!$J$12</f>
        <v>16</v>
      </c>
      <c r="F15" s="30">
        <f>'stage 9'!$F$12</f>
        <v>0.07847222222222217</v>
      </c>
      <c r="G15" s="32">
        <f>'stage 9'!$G$12</f>
        <v>0.007473544973544968</v>
      </c>
      <c r="H15" s="33">
        <f>'stage 9'!$I$12</f>
        <v>13</v>
      </c>
      <c r="I15" s="34">
        <f>'stage 9'!$H$12</f>
        <v>0.47150462962962947</v>
      </c>
      <c r="J15" s="35">
        <f>I15/SUM(data!$B$3:B11)</f>
        <v>0.0059011843508088805</v>
      </c>
    </row>
    <row r="16" spans="1:10" ht="20.25" customHeight="1">
      <c r="A16">
        <v>10</v>
      </c>
      <c r="B16" t="s">
        <v>45</v>
      </c>
      <c r="C16" s="29" t="str">
        <f>'stage 10'!$D$12</f>
        <v>18:15:00</v>
      </c>
      <c r="D16" s="30">
        <f>'stage 10'!$E$12</f>
        <v>0.8166319444444444</v>
      </c>
      <c r="E16" s="31">
        <f>'stage 10'!$J$12</f>
        <v>14</v>
      </c>
      <c r="F16" s="30">
        <f>'stage 10'!$F$12</f>
        <v>0.056215277777777795</v>
      </c>
      <c r="G16" s="32">
        <f>'stage 10'!$G$12</f>
        <v>0.005917397660818715</v>
      </c>
      <c r="H16" s="33">
        <f>'stage 10'!$I$12</f>
        <v>13</v>
      </c>
      <c r="I16" s="34">
        <f>'stage 10'!$H$12</f>
        <v>0.5277199074074073</v>
      </c>
      <c r="J16" s="35">
        <f>I16/SUM(data!$B$3:B12)</f>
        <v>0.005902907241693594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57</v>
      </c>
    </row>
    <row r="4" spans="1:2" ht="12.75">
      <c r="A4" s="3" t="s">
        <v>5</v>
      </c>
      <c r="B4" s="3" t="s">
        <v>27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1'!$C$13</f>
        <v>0.3125</v>
      </c>
      <c r="D7" s="30">
        <f>'stage 1'!$D$13</f>
        <v>0.3700925925925926</v>
      </c>
      <c r="E7" s="31">
        <f>'stage 1'!$H$13</f>
        <v>8</v>
      </c>
      <c r="F7" s="30">
        <f>'stage 1'!$E$13</f>
        <v>0.057592592592592584</v>
      </c>
      <c r="G7" s="32">
        <f>'stage 1'!$F$13</f>
        <v>0.004880728185812931</v>
      </c>
      <c r="H7" s="33">
        <f>'stage 1'!$H$13</f>
        <v>8</v>
      </c>
      <c r="I7" s="34">
        <f>'stage 1'!$G$13</f>
        <v>0.057592592592592584</v>
      </c>
      <c r="J7" s="35">
        <f>I7/data!B3</f>
        <v>0.004880728185812931</v>
      </c>
    </row>
    <row r="8" spans="1:10" ht="20.25" customHeight="1">
      <c r="A8">
        <v>2</v>
      </c>
      <c r="B8" t="s">
        <v>37</v>
      </c>
      <c r="C8" s="29">
        <f>'stage 2'!$C$13</f>
        <v>0.3700925925925926</v>
      </c>
      <c r="D8" s="30">
        <f>'stage 2'!$D$13</f>
        <v>0.40587962962962965</v>
      </c>
      <c r="E8" s="31">
        <f>'stage 2'!I13</f>
        <v>13</v>
      </c>
      <c r="F8" s="30">
        <f>'stage 2'!$E$13</f>
        <v>0.03578703703703706</v>
      </c>
      <c r="G8" s="32">
        <f>'stage 2'!$F$13</f>
        <v>0.006882122507122512</v>
      </c>
      <c r="H8" s="33">
        <f>'stage 2'!$H$13</f>
        <v>8</v>
      </c>
      <c r="I8" s="34">
        <f>'stage 2'!$G$13</f>
        <v>0.09337962962962965</v>
      </c>
      <c r="J8" s="35">
        <f>I8/SUM(data!$B$3:B4)</f>
        <v>0.005492919389978214</v>
      </c>
    </row>
    <row r="9" spans="1:10" ht="20.25" customHeight="1">
      <c r="A9">
        <v>3</v>
      </c>
      <c r="B9" t="s">
        <v>50</v>
      </c>
      <c r="C9" s="29">
        <f>'stage 3'!$C$13</f>
        <v>0.40587962962962965</v>
      </c>
      <c r="D9" s="30">
        <f>'stage 3'!$D$13</f>
        <v>0.45269675925925923</v>
      </c>
      <c r="E9" s="31">
        <f>'stage 3'!$I$13</f>
        <v>13</v>
      </c>
      <c r="F9" s="30">
        <f>'stage 3'!$E$13</f>
        <v>0.046817129629629584</v>
      </c>
      <c r="G9" s="32">
        <f>'stage 3'!$F$13</f>
        <v>0.006080146705146699</v>
      </c>
      <c r="H9" s="33">
        <f>'stage 3'!$H$13</f>
        <v>9</v>
      </c>
      <c r="I9" s="34">
        <f>'stage 3'!$G$13</f>
        <v>0.14019675925925923</v>
      </c>
      <c r="J9" s="35">
        <f>I9/SUM(data!$B$3:B5)</f>
        <v>0.005675982156245313</v>
      </c>
    </row>
    <row r="10" spans="1:10" ht="20.25" customHeight="1">
      <c r="A10">
        <v>4</v>
      </c>
      <c r="B10" t="s">
        <v>39</v>
      </c>
      <c r="C10" s="29">
        <f>'stage 4'!$C$13</f>
        <v>0.45269675925925923</v>
      </c>
      <c r="D10" s="30">
        <f>'stage 4'!$D$13</f>
        <v>0.4974537037037037</v>
      </c>
      <c r="E10" s="31">
        <f>'stage 4'!$I$13</f>
        <v>13</v>
      </c>
      <c r="F10" s="30">
        <f>'stage 4'!$E$13</f>
        <v>0.044756944444444446</v>
      </c>
      <c r="G10" s="32">
        <f>'stage 4'!$F$13</f>
        <v>0.006303794992175275</v>
      </c>
      <c r="H10" s="33">
        <f>'stage 4'!$H$13</f>
        <v>10</v>
      </c>
      <c r="I10" s="34">
        <f>'stage 4'!$G$13</f>
        <v>0.18495370370370368</v>
      </c>
      <c r="J10" s="35">
        <f>I10/SUM(data!$B$3:B6)</f>
        <v>0.005816154204518984</v>
      </c>
    </row>
    <row r="11" spans="1:10" ht="20.25" customHeight="1">
      <c r="A11">
        <v>5</v>
      </c>
      <c r="B11" t="s">
        <v>40</v>
      </c>
      <c r="C11" s="29">
        <f>'stage 5'!$C$13</f>
        <v>0.4974537037037037</v>
      </c>
      <c r="D11" s="30">
        <f>'stage 5'!$D$13</f>
        <v>0.5580439814814815</v>
      </c>
      <c r="E11" s="31">
        <f>'stage 5'!$I$13</f>
        <v>11</v>
      </c>
      <c r="F11" s="30">
        <f>'stage 5'!$E$13</f>
        <v>0.06059027777777781</v>
      </c>
      <c r="G11" s="32">
        <f>'stage 5'!$F$13</f>
        <v>0.005882551240560952</v>
      </c>
      <c r="H11" s="33">
        <f>'stage 5'!$H$13</f>
        <v>10</v>
      </c>
      <c r="I11" s="34">
        <f>'stage 5'!$G$13</f>
        <v>0.2455439814814815</v>
      </c>
      <c r="J11" s="35">
        <f>I11/SUM(data!$B$3:B7)</f>
        <v>0.005832398610011438</v>
      </c>
    </row>
    <row r="12" spans="1:10" ht="20.25" customHeight="1">
      <c r="A12">
        <v>6</v>
      </c>
      <c r="B12" t="s">
        <v>41</v>
      </c>
      <c r="C12" s="29">
        <f>'stage 6'!$D$13</f>
        <v>0.5580439814814815</v>
      </c>
      <c r="D12" s="30">
        <f>'stage 6'!$E$13</f>
        <v>0.6232291666666666</v>
      </c>
      <c r="E12" s="31">
        <f>'stage 6'!$J$13</f>
        <v>17</v>
      </c>
      <c r="F12" s="30">
        <f>'stage 6'!$F$13</f>
        <v>0.06518518518518512</v>
      </c>
      <c r="G12" s="32">
        <f>'stage 6'!$G$13</f>
        <v>0.006328658755843215</v>
      </c>
      <c r="H12" s="33">
        <f>'stage 6'!$I$13</f>
        <v>12</v>
      </c>
      <c r="I12" s="34">
        <f>'stage 6'!$H$13</f>
        <v>0.3107291666666666</v>
      </c>
      <c r="J12" s="35">
        <f>I12/SUM(data!$B$3:B8)</f>
        <v>0.005929945928753181</v>
      </c>
    </row>
    <row r="13" spans="1:10" ht="20.25" customHeight="1">
      <c r="A13">
        <v>7</v>
      </c>
      <c r="B13" t="s">
        <v>42</v>
      </c>
      <c r="C13" s="29">
        <f>'stage 7'!$C$13</f>
        <v>0.6232291666666666</v>
      </c>
      <c r="D13" s="30">
        <f>'stage 7'!$D$13</f>
        <v>0.6790509259259259</v>
      </c>
      <c r="E13" s="31">
        <f>'stage 7'!$I$13</f>
        <v>15</v>
      </c>
      <c r="F13" s="30">
        <f>'stage 7'!$E$13</f>
        <v>0.05582175925925925</v>
      </c>
      <c r="G13" s="32">
        <f>'stage 7'!$F$13</f>
        <v>0.006134259259259259</v>
      </c>
      <c r="H13" s="33">
        <f>'stage 7'!$H$13</f>
        <v>12</v>
      </c>
      <c r="I13" s="34">
        <f>'stage 7'!$G$13</f>
        <v>0.36655092592592586</v>
      </c>
      <c r="J13" s="35">
        <f>I13/SUM(data!$B$3:B9)</f>
        <v>0.0059601776573321285</v>
      </c>
    </row>
    <row r="14" spans="1:10" ht="20.25" customHeight="1">
      <c r="A14">
        <v>8</v>
      </c>
      <c r="B14" t="s">
        <v>43</v>
      </c>
      <c r="C14" s="29">
        <f>'stage 8'!$C$13</f>
        <v>0.6790509259259259</v>
      </c>
      <c r="D14" s="30">
        <f>'stage 8'!$D$13</f>
        <v>0.727824074074074</v>
      </c>
      <c r="E14" s="31">
        <f>'stage 8'!$I$13</f>
        <v>16</v>
      </c>
      <c r="F14" s="30">
        <f>'stage 8'!$E$13</f>
        <v>0.04877314814814815</v>
      </c>
      <c r="G14" s="32">
        <f>'stage 8'!$F$13</f>
        <v>0.006173816221284575</v>
      </c>
      <c r="H14" s="33">
        <f>'stage 8'!$H$13</f>
        <v>14</v>
      </c>
      <c r="I14" s="34">
        <f>'stage 8'!$G$13</f>
        <v>0.415324074074074</v>
      </c>
      <c r="J14" s="35">
        <f>I14/SUM(data!$B$3:B10)</f>
        <v>0.0059844967445831995</v>
      </c>
    </row>
    <row r="15" spans="1:10" ht="20.25" customHeight="1">
      <c r="A15">
        <v>9</v>
      </c>
      <c r="B15" t="s">
        <v>51</v>
      </c>
      <c r="C15" s="29">
        <f>'stage 9'!$D$13</f>
        <v>0.6944444444444445</v>
      </c>
      <c r="D15" s="30">
        <f>'stage 9'!$E$13</f>
        <v>0.7729166666666667</v>
      </c>
      <c r="E15" s="31">
        <f>'stage 9'!$J$13</f>
        <v>16</v>
      </c>
      <c r="F15" s="30">
        <f>'stage 9'!$F$13</f>
        <v>0.07847222222222217</v>
      </c>
      <c r="G15" s="32">
        <f>'stage 9'!$G$13</f>
        <v>0.007473544973544968</v>
      </c>
      <c r="H15" s="33">
        <f>'stage 9'!$I$13</f>
        <v>15</v>
      </c>
      <c r="I15" s="34">
        <f>'stage 9'!$H$13</f>
        <v>0.4937962962962962</v>
      </c>
      <c r="J15" s="35">
        <f>I15/SUM(data!$B$3:B11)</f>
        <v>0.006180178927362907</v>
      </c>
    </row>
    <row r="16" spans="1:10" ht="20.25" customHeight="1">
      <c r="A16">
        <v>10</v>
      </c>
      <c r="B16" t="s">
        <v>45</v>
      </c>
      <c r="C16" s="29" t="str">
        <f>'stage 10'!$D$13</f>
        <v>18:15:00</v>
      </c>
      <c r="D16" s="30">
        <f>'stage 10'!$E$13</f>
        <v>0.817650462962963</v>
      </c>
      <c r="E16" s="31">
        <f>'stage 10'!$J$13</f>
        <v>15</v>
      </c>
      <c r="F16" s="30">
        <f>'stage 10'!$F$13</f>
        <v>0.057233796296296324</v>
      </c>
      <c r="G16" s="32">
        <f>'stage 10'!$G$13</f>
        <v>0.006024610136452245</v>
      </c>
      <c r="H16" s="33">
        <f>'stage 10'!$I$13</f>
        <v>15</v>
      </c>
      <c r="I16" s="34">
        <f>'stage 10'!$H$13</f>
        <v>0.5510300925925925</v>
      </c>
      <c r="J16" s="35">
        <f>I16/SUM(data!$B$3:B12)</f>
        <v>0.0061636475681498045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58</v>
      </c>
    </row>
    <row r="4" spans="1:2" ht="12.75">
      <c r="A4" s="3" t="s">
        <v>5</v>
      </c>
      <c r="B4" s="3" t="s">
        <v>30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1'!$C$14</f>
        <v>0.3125</v>
      </c>
      <c r="D7" s="30">
        <f>'stage 1'!$D$14</f>
        <v>0.36833333333333335</v>
      </c>
      <c r="E7" s="31">
        <f>'stage 1'!$H$14</f>
        <v>4</v>
      </c>
      <c r="F7" s="30">
        <f>'stage 1'!$E$14</f>
        <v>0.055833333333333346</v>
      </c>
      <c r="G7" s="32">
        <f>'stage 1'!$F$14</f>
        <v>0.004731638418079097</v>
      </c>
      <c r="H7" s="33">
        <f>'stage 1'!$H$14</f>
        <v>4</v>
      </c>
      <c r="I7" s="34">
        <f>'stage 1'!$G$14</f>
        <v>0.055833333333333346</v>
      </c>
      <c r="J7" s="35">
        <f>I7/data!B3</f>
        <v>0.004731638418079097</v>
      </c>
    </row>
    <row r="8" spans="1:10" ht="20.25" customHeight="1">
      <c r="A8">
        <v>2</v>
      </c>
      <c r="B8" t="s">
        <v>37</v>
      </c>
      <c r="C8" s="29">
        <f>'stage 2'!$C$14</f>
        <v>0.36833333333333335</v>
      </c>
      <c r="D8" s="30">
        <f>'stage 2'!$D$14</f>
        <v>0.3949421296296296</v>
      </c>
      <c r="E8" s="31">
        <f>'stage 2'!I14</f>
        <v>1</v>
      </c>
      <c r="F8" s="30">
        <f>'stage 2'!$E$14</f>
        <v>0.026608796296296255</v>
      </c>
      <c r="G8" s="32">
        <f>'stage 2'!$F$14</f>
        <v>0.005117076210826203</v>
      </c>
      <c r="H8" s="33">
        <f>'stage 2'!$H$14</f>
        <v>1</v>
      </c>
      <c r="I8" s="34">
        <f>'stage 2'!$G$14</f>
        <v>0.0824421296296296</v>
      </c>
      <c r="J8" s="35">
        <f>I8/SUM(data!$B$3:B4)</f>
        <v>0.004849537037037035</v>
      </c>
    </row>
    <row r="9" spans="1:10" ht="20.25" customHeight="1">
      <c r="A9">
        <v>3</v>
      </c>
      <c r="B9" t="s">
        <v>50</v>
      </c>
      <c r="C9" s="29">
        <f>'stage 3'!$C$14</f>
        <v>0.3949421296296296</v>
      </c>
      <c r="D9" s="30">
        <f>'stage 3'!$D$14</f>
        <v>0.437025462962963</v>
      </c>
      <c r="E9" s="31">
        <f>'stage 3'!$I$14</f>
        <v>8</v>
      </c>
      <c r="F9" s="30">
        <f>'stage 3'!$E$14</f>
        <v>0.04208333333333342</v>
      </c>
      <c r="G9" s="32">
        <f>'stage 3'!$F$14</f>
        <v>0.005465367965367976</v>
      </c>
      <c r="H9" s="33">
        <f>'stage 3'!$H$14</f>
        <v>2</v>
      </c>
      <c r="I9" s="34">
        <f>'stage 3'!$G$14</f>
        <v>0.12452546296296302</v>
      </c>
      <c r="J9" s="35">
        <f>I9/SUM(data!$B$3:B5)</f>
        <v>0.0050415167191483</v>
      </c>
    </row>
    <row r="10" spans="1:10" ht="20.25" customHeight="1">
      <c r="A10">
        <v>4</v>
      </c>
      <c r="B10" t="s">
        <v>39</v>
      </c>
      <c r="C10" s="29">
        <f>'stage 4'!$C$14</f>
        <v>0.437025462962963</v>
      </c>
      <c r="D10" s="30">
        <f>'stage 4'!$D$14</f>
        <v>0.4747106481481482</v>
      </c>
      <c r="E10" s="31">
        <f>'stage 4'!$I$14</f>
        <v>5</v>
      </c>
      <c r="F10" s="30">
        <f>'stage 4'!$E$14</f>
        <v>0.037685185185185155</v>
      </c>
      <c r="G10" s="32">
        <f>'stage 4'!$F$14</f>
        <v>0.005307772561293684</v>
      </c>
      <c r="H10" s="33">
        <f>'stage 4'!$H$14</f>
        <v>1</v>
      </c>
      <c r="I10" s="34">
        <f>'stage 4'!$G$14</f>
        <v>0.16221064814814817</v>
      </c>
      <c r="J10" s="35">
        <f>I10/SUM(data!$B$3:B6)</f>
        <v>0.005100963778243654</v>
      </c>
    </row>
    <row r="11" spans="1:10" ht="20.25" customHeight="1">
      <c r="A11">
        <v>5</v>
      </c>
      <c r="B11" t="s">
        <v>40</v>
      </c>
      <c r="C11" s="29">
        <f>'stage 5'!$C$14</f>
        <v>0.4747106481481482</v>
      </c>
      <c r="D11" s="30">
        <f>'stage 5'!$D$14</f>
        <v>0.5235763888888889</v>
      </c>
      <c r="E11" s="31">
        <f>'stage 5'!$I$14</f>
        <v>4</v>
      </c>
      <c r="F11" s="30">
        <f>'stage 5'!$E$14</f>
        <v>0.04886574074074074</v>
      </c>
      <c r="G11" s="32">
        <f>'stage 5'!$F$14</f>
        <v>0.004744246673858324</v>
      </c>
      <c r="H11" s="33">
        <f>'stage 5'!$H$14</f>
        <v>1</v>
      </c>
      <c r="I11" s="34">
        <f>'stage 5'!$G$14</f>
        <v>0.2110763888888889</v>
      </c>
      <c r="J11" s="35">
        <f>I11/SUM(data!$B$3:B7)</f>
        <v>0.005013690947479547</v>
      </c>
    </row>
    <row r="12" spans="1:10" ht="20.25" customHeight="1">
      <c r="A12">
        <v>6</v>
      </c>
      <c r="B12" t="s">
        <v>41</v>
      </c>
      <c r="C12" s="29">
        <f>'stage 6'!$D$14</f>
        <v>0.5235763888888889</v>
      </c>
      <c r="D12" s="30">
        <f>'stage 6'!$E$14</f>
        <v>0.571875</v>
      </c>
      <c r="E12" s="31">
        <f>'stage 6'!$J$14</f>
        <v>4</v>
      </c>
      <c r="F12" s="30">
        <f>'stage 6'!$F$14</f>
        <v>0.04829861111111111</v>
      </c>
      <c r="G12" s="32">
        <f>'stage 6'!$G$14</f>
        <v>0.0046891855447680686</v>
      </c>
      <c r="H12" s="33">
        <f>'stage 6'!$I$14</f>
        <v>1</v>
      </c>
      <c r="I12" s="34">
        <f>'stage 6'!$H$14</f>
        <v>0.259375</v>
      </c>
      <c r="J12" s="35">
        <f>I12/SUM(data!$B$3:B8)</f>
        <v>0.004949904580152673</v>
      </c>
    </row>
    <row r="13" spans="1:10" ht="20.25" customHeight="1">
      <c r="A13">
        <v>7</v>
      </c>
      <c r="B13" t="s">
        <v>42</v>
      </c>
      <c r="C13" s="29">
        <f>'stage 7'!$C$14</f>
        <v>0.571875</v>
      </c>
      <c r="D13" s="30">
        <f>'stage 7'!$D$14</f>
        <v>0.6168981481481481</v>
      </c>
      <c r="E13" s="31">
        <f>'stage 7'!$I$14</f>
        <v>6</v>
      </c>
      <c r="F13" s="30">
        <f>'stage 7'!$E$14</f>
        <v>0.04502314814814812</v>
      </c>
      <c r="G13" s="32">
        <f>'stage 7'!$F$14</f>
        <v>0.004947598697598694</v>
      </c>
      <c r="H13" s="33">
        <f>'stage 7'!$H$14</f>
        <v>2</v>
      </c>
      <c r="I13" s="34">
        <f>'stage 7'!$G$14</f>
        <v>0.30439814814814814</v>
      </c>
      <c r="J13" s="35">
        <f>I13/SUM(data!$B$3:B9)</f>
        <v>0.0049495633845227345</v>
      </c>
    </row>
    <row r="14" spans="1:10" ht="20.25" customHeight="1">
      <c r="A14">
        <v>8</v>
      </c>
      <c r="B14" t="s">
        <v>43</v>
      </c>
      <c r="C14" s="29">
        <f>'stage 8'!$C$14</f>
        <v>0.6168981481481481</v>
      </c>
      <c r="D14" s="30">
        <f>'stage 8'!$D$14</f>
        <v>0.6535069444444445</v>
      </c>
      <c r="E14" s="31">
        <f>'stage 8'!$I$14</f>
        <v>2</v>
      </c>
      <c r="F14" s="30">
        <f>'stage 8'!$E$14</f>
        <v>0.03660879629629632</v>
      </c>
      <c r="G14" s="32">
        <f>'stage 8'!$F$14</f>
        <v>0.004634024847632446</v>
      </c>
      <c r="H14" s="33">
        <f>'stage 8'!$H$14</f>
        <v>1</v>
      </c>
      <c r="I14" s="34">
        <f>'stage 8'!$G$14</f>
        <v>0.34100694444444446</v>
      </c>
      <c r="J14" s="35">
        <f>I14/SUM(data!$B$3:B10)</f>
        <v>0.004913644732628883</v>
      </c>
    </row>
    <row r="15" spans="1:10" ht="20.25" customHeight="1">
      <c r="A15">
        <v>9</v>
      </c>
      <c r="B15" t="s">
        <v>51</v>
      </c>
      <c r="C15" s="29">
        <f>'stage 9'!$D$14</f>
        <v>0.6535069444444445</v>
      </c>
      <c r="D15" s="30">
        <f>'stage 9'!$E$14</f>
        <v>0.7032407407407407</v>
      </c>
      <c r="E15" s="31">
        <f>'stage 9'!$J$14</f>
        <v>3</v>
      </c>
      <c r="F15" s="30">
        <f>'stage 9'!$F$14</f>
        <v>0.04973379629629626</v>
      </c>
      <c r="G15" s="32">
        <f>'stage 9'!$G$14</f>
        <v>0.004736552028218692</v>
      </c>
      <c r="H15" s="33">
        <f>'stage 9'!$I$14</f>
        <v>1</v>
      </c>
      <c r="I15" s="34">
        <f>'stage 9'!$H$14</f>
        <v>0.3907407407407407</v>
      </c>
      <c r="J15" s="35">
        <f>I15/SUM(data!$B$3:B11)</f>
        <v>0.004890372224539935</v>
      </c>
    </row>
    <row r="16" spans="1:10" ht="20.25" customHeight="1">
      <c r="A16">
        <v>10</v>
      </c>
      <c r="B16" t="s">
        <v>45</v>
      </c>
      <c r="C16" s="29">
        <f>'stage 10'!$D$14</f>
        <v>0.7032407407407407</v>
      </c>
      <c r="D16" s="30">
        <f>'stage 10'!$E$14</f>
        <v>0.7436458333333333</v>
      </c>
      <c r="E16" s="31">
        <f>'stage 10'!$J$14</f>
        <v>3</v>
      </c>
      <c r="F16" s="30">
        <f>'stage 10'!$F$14</f>
        <v>0.04040509259259262</v>
      </c>
      <c r="G16" s="32">
        <f>'stage 10'!$G$14</f>
        <v>0.004253167641325539</v>
      </c>
      <c r="H16" s="33">
        <f>'stage 10'!$I$14</f>
        <v>1</v>
      </c>
      <c r="I16" s="34">
        <f>'stage 10'!$H$14</f>
        <v>0.43114583333333334</v>
      </c>
      <c r="J16" s="35">
        <f>I16/SUM(data!$B$3:B12)</f>
        <v>0.0048226603281133484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1</v>
      </c>
    </row>
    <row r="4" spans="1:2" ht="12.75">
      <c r="A4" s="3" t="s">
        <v>2</v>
      </c>
      <c r="B4" s="3" t="s">
        <v>3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6"/>
      <c r="J6" s="26"/>
    </row>
    <row r="7" spans="1:10" ht="12.75">
      <c r="A7" s="16">
        <v>51</v>
      </c>
      <c r="B7" s="16" t="s">
        <v>22</v>
      </c>
      <c r="C7" s="24">
        <v>0.3125</v>
      </c>
      <c r="D7" s="27">
        <v>0.38579861111111113</v>
      </c>
      <c r="E7" s="24">
        <f>D7-C7</f>
        <v>0.07329861111111113</v>
      </c>
      <c r="F7" s="24">
        <f>E7/data!$B$3</f>
        <v>0.006211746704331451</v>
      </c>
      <c r="G7" s="24">
        <f>E7</f>
        <v>0.07329861111111113</v>
      </c>
      <c r="H7" s="23">
        <f>RANK(G7,G$7:G$27,3)</f>
        <v>18</v>
      </c>
      <c r="I7" s="28"/>
      <c r="J7" s="28"/>
    </row>
    <row r="8" spans="1:10" ht="12.75">
      <c r="A8" s="16">
        <v>52</v>
      </c>
      <c r="B8" s="16" t="s">
        <v>21</v>
      </c>
      <c r="C8" s="24">
        <v>0.3125</v>
      </c>
      <c r="D8" s="27">
        <v>0.37537037037037035</v>
      </c>
      <c r="E8" s="24">
        <f aca="true" t="shared" si="0" ref="E8:E27">D8-C8</f>
        <v>0.06287037037037035</v>
      </c>
      <c r="F8" s="24">
        <f>E8/data!$B$3</f>
        <v>0.005327997489014437</v>
      </c>
      <c r="G8" s="24">
        <f aca="true" t="shared" si="1" ref="G8:G27">E8</f>
        <v>0.06287037037037035</v>
      </c>
      <c r="H8" s="23">
        <f aca="true" t="shared" si="2" ref="H8:H27">RANK(G8,G$7:G$27,3)</f>
        <v>10</v>
      </c>
      <c r="I8" s="28"/>
      <c r="J8" s="28"/>
    </row>
    <row r="9" spans="1:10" ht="12.75">
      <c r="A9" s="16">
        <v>53</v>
      </c>
      <c r="B9" s="16" t="s">
        <v>23</v>
      </c>
      <c r="C9" s="24">
        <v>0.3125</v>
      </c>
      <c r="D9" s="27">
        <v>0.3637268518518519</v>
      </c>
      <c r="E9" s="24">
        <f t="shared" si="0"/>
        <v>0.051226851851851885</v>
      </c>
      <c r="F9" s="24">
        <f>E9/data!$B$3</f>
        <v>0.004341258631512871</v>
      </c>
      <c r="G9" s="24">
        <f t="shared" si="1"/>
        <v>0.051226851851851885</v>
      </c>
      <c r="H9" s="23">
        <f t="shared" si="2"/>
        <v>1</v>
      </c>
      <c r="I9" s="28"/>
      <c r="J9" s="28"/>
    </row>
    <row r="10" spans="1:10" ht="12.75">
      <c r="A10" s="16">
        <v>54</v>
      </c>
      <c r="B10" s="16" t="s">
        <v>24</v>
      </c>
      <c r="C10" s="24">
        <v>0.3125</v>
      </c>
      <c r="D10" s="27">
        <v>0.37060185185185185</v>
      </c>
      <c r="E10" s="24">
        <f t="shared" si="0"/>
        <v>0.05810185185185185</v>
      </c>
      <c r="F10" s="24">
        <f>E10/data!$B$3</f>
        <v>0.004923885750156936</v>
      </c>
      <c r="G10" s="24">
        <f t="shared" si="1"/>
        <v>0.05810185185185185</v>
      </c>
      <c r="H10" s="23">
        <f t="shared" si="2"/>
        <v>9</v>
      </c>
      <c r="I10" s="28"/>
      <c r="J10" s="28"/>
    </row>
    <row r="11" spans="1:10" ht="12.75">
      <c r="A11" s="16">
        <v>55</v>
      </c>
      <c r="B11" s="16" t="s">
        <v>17</v>
      </c>
      <c r="C11" s="24">
        <v>0.3125</v>
      </c>
      <c r="D11" s="27">
        <v>0.369375</v>
      </c>
      <c r="E11" s="24">
        <f t="shared" si="0"/>
        <v>0.05687500000000001</v>
      </c>
      <c r="F11" s="24">
        <f>E11/data!$B$3</f>
        <v>0.0048199152542372885</v>
      </c>
      <c r="G11" s="24">
        <f t="shared" si="1"/>
        <v>0.05687500000000001</v>
      </c>
      <c r="H11" s="23">
        <f t="shared" si="2"/>
        <v>7</v>
      </c>
      <c r="I11" s="28"/>
      <c r="J11" s="28"/>
    </row>
    <row r="12" spans="1:10" ht="12.75">
      <c r="A12" s="16">
        <v>56</v>
      </c>
      <c r="B12" s="16" t="s">
        <v>16</v>
      </c>
      <c r="C12" s="24">
        <v>0.3125</v>
      </c>
      <c r="D12" s="27">
        <v>0.37775462962962963</v>
      </c>
      <c r="E12" s="24">
        <f t="shared" si="0"/>
        <v>0.06525462962962963</v>
      </c>
      <c r="F12" s="24">
        <f>E12/data!$B$3</f>
        <v>0.005530053358443189</v>
      </c>
      <c r="G12" s="24">
        <f t="shared" si="1"/>
        <v>0.06525462962962963</v>
      </c>
      <c r="H12" s="23">
        <f t="shared" si="2"/>
        <v>16</v>
      </c>
      <c r="I12" s="28"/>
      <c r="J12" s="28"/>
    </row>
    <row r="13" spans="1:10" ht="12.75">
      <c r="A13" s="16">
        <v>57</v>
      </c>
      <c r="B13" s="16" t="s">
        <v>27</v>
      </c>
      <c r="C13" s="24">
        <v>0.3125</v>
      </c>
      <c r="D13" s="27">
        <v>0.3700925925925926</v>
      </c>
      <c r="E13" s="24">
        <f t="shared" si="0"/>
        <v>0.057592592592592584</v>
      </c>
      <c r="F13" s="24">
        <f>E13/data!$B$3</f>
        <v>0.004880728185812931</v>
      </c>
      <c r="G13" s="24">
        <f t="shared" si="1"/>
        <v>0.057592592592592584</v>
      </c>
      <c r="H13" s="23">
        <f t="shared" si="2"/>
        <v>8</v>
      </c>
      <c r="I13" s="28"/>
      <c r="J13" s="28"/>
    </row>
    <row r="14" spans="1:10" ht="12.75">
      <c r="A14" s="16">
        <v>58</v>
      </c>
      <c r="B14" s="16" t="s">
        <v>30</v>
      </c>
      <c r="C14" s="24">
        <v>0.3125</v>
      </c>
      <c r="D14" s="27">
        <v>0.36833333333333335</v>
      </c>
      <c r="E14" s="24">
        <f t="shared" si="0"/>
        <v>0.055833333333333346</v>
      </c>
      <c r="F14" s="24">
        <f>E14/data!$B$3</f>
        <v>0.004731638418079097</v>
      </c>
      <c r="G14" s="24">
        <f t="shared" si="1"/>
        <v>0.055833333333333346</v>
      </c>
      <c r="H14" s="23">
        <f t="shared" si="2"/>
        <v>4</v>
      </c>
      <c r="I14" s="28"/>
      <c r="J14" s="28"/>
    </row>
    <row r="15" spans="1:10" ht="12.75">
      <c r="A15" s="16">
        <v>59</v>
      </c>
      <c r="B15" s="16" t="s">
        <v>15</v>
      </c>
      <c r="C15" s="24">
        <v>0.3125</v>
      </c>
      <c r="D15" s="27">
        <v>0.3766898148148148</v>
      </c>
      <c r="E15" s="24">
        <f t="shared" si="0"/>
        <v>0.06418981481481478</v>
      </c>
      <c r="F15" s="24">
        <f>E15/data!$B$3</f>
        <v>0.005439814814814811</v>
      </c>
      <c r="G15" s="24">
        <f t="shared" si="1"/>
        <v>0.06418981481481478</v>
      </c>
      <c r="H15" s="23">
        <f t="shared" si="2"/>
        <v>13</v>
      </c>
      <c r="I15" s="28"/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8"/>
      <c r="J16" s="28"/>
    </row>
    <row r="17" spans="1:10" ht="12.75">
      <c r="A17" s="16">
        <v>61</v>
      </c>
      <c r="B17" s="16" t="s">
        <v>57</v>
      </c>
      <c r="C17" s="24">
        <v>0.3125</v>
      </c>
      <c r="D17" s="27">
        <v>0.3691087962962963</v>
      </c>
      <c r="E17" s="24">
        <f t="shared" si="0"/>
        <v>0.05660879629629628</v>
      </c>
      <c r="F17" s="24">
        <f>E17/data!$B$3</f>
        <v>0.004797355618330193</v>
      </c>
      <c r="G17" s="24">
        <f t="shared" si="1"/>
        <v>0.05660879629629628</v>
      </c>
      <c r="H17" s="23">
        <f t="shared" si="2"/>
        <v>6</v>
      </c>
      <c r="I17" s="28"/>
      <c r="J17" s="28"/>
    </row>
    <row r="18" spans="1:10" ht="12.75">
      <c r="A18" s="16">
        <v>62</v>
      </c>
      <c r="B18" s="16" t="s">
        <v>61</v>
      </c>
      <c r="C18" s="24">
        <v>0.3125</v>
      </c>
      <c r="D18" s="27">
        <v>0.3680787037037037</v>
      </c>
      <c r="E18" s="24">
        <f t="shared" si="0"/>
        <v>0.055578703703703713</v>
      </c>
      <c r="F18" s="24">
        <f>E18/data!$B$3</f>
        <v>0.004710059635907094</v>
      </c>
      <c r="G18" s="24">
        <f t="shared" si="1"/>
        <v>0.055578703703703713</v>
      </c>
      <c r="H18" s="23">
        <f t="shared" si="2"/>
        <v>3</v>
      </c>
      <c r="I18" s="28"/>
      <c r="J18" s="28"/>
    </row>
    <row r="19" spans="1:10" ht="12.75">
      <c r="A19" s="16">
        <v>63</v>
      </c>
      <c r="B19" s="16" t="s">
        <v>20</v>
      </c>
      <c r="C19" s="24">
        <v>0.3125</v>
      </c>
      <c r="D19" s="27">
        <v>0.37707175925925923</v>
      </c>
      <c r="E19" s="24">
        <f t="shared" si="0"/>
        <v>0.06457175925925923</v>
      </c>
      <c r="F19" s="24">
        <f>E19/data!$B$3</f>
        <v>0.005472182988072816</v>
      </c>
      <c r="G19" s="24">
        <f t="shared" si="1"/>
        <v>0.06457175925925923</v>
      </c>
      <c r="H19" s="23">
        <f t="shared" si="2"/>
        <v>14</v>
      </c>
      <c r="I19" s="28"/>
      <c r="J19" s="28"/>
    </row>
    <row r="20" spans="1:10" ht="12.75">
      <c r="A20" s="16">
        <v>64</v>
      </c>
      <c r="B20" s="16" t="s">
        <v>19</v>
      </c>
      <c r="C20" s="24">
        <v>0.3125</v>
      </c>
      <c r="D20" s="27">
        <v>0.37550925925925926</v>
      </c>
      <c r="E20" s="24">
        <f t="shared" si="0"/>
        <v>0.06300925925925926</v>
      </c>
      <c r="F20" s="24">
        <f>E20/data!$B$3</f>
        <v>0.005339767733835531</v>
      </c>
      <c r="G20" s="24">
        <f t="shared" si="1"/>
        <v>0.06300925925925926</v>
      </c>
      <c r="H20" s="23">
        <f t="shared" si="2"/>
        <v>12</v>
      </c>
      <c r="I20" s="28"/>
      <c r="J20" s="28"/>
    </row>
    <row r="21" spans="1:10" ht="12.75">
      <c r="A21" s="16">
        <v>65</v>
      </c>
      <c r="B21" s="16" t="s">
        <v>18</v>
      </c>
      <c r="C21" s="24">
        <v>0.3125</v>
      </c>
      <c r="D21" s="27">
        <v>0.36586805555555557</v>
      </c>
      <c r="E21" s="24">
        <f t="shared" si="0"/>
        <v>0.05336805555555557</v>
      </c>
      <c r="F21" s="24">
        <f>E21/data!$B$3</f>
        <v>0.004522716572504709</v>
      </c>
      <c r="G21" s="24">
        <f t="shared" si="1"/>
        <v>0.05336805555555557</v>
      </c>
      <c r="H21" s="23">
        <f t="shared" si="2"/>
        <v>2</v>
      </c>
      <c r="I21" s="28"/>
      <c r="J21" s="28"/>
    </row>
    <row r="22" spans="1:10" ht="12.75">
      <c r="A22" s="16">
        <v>66</v>
      </c>
      <c r="B22" s="16" t="s">
        <v>28</v>
      </c>
      <c r="C22" s="24">
        <v>0.3125</v>
      </c>
      <c r="D22" s="27">
        <v>0.36856481481481485</v>
      </c>
      <c r="E22" s="24">
        <f t="shared" si="0"/>
        <v>0.056064814814814845</v>
      </c>
      <c r="F22" s="24">
        <f>E22/data!$B$3</f>
        <v>0.004751255492780919</v>
      </c>
      <c r="G22" s="24">
        <f t="shared" si="1"/>
        <v>0.056064814814814845</v>
      </c>
      <c r="H22" s="23">
        <f t="shared" si="2"/>
        <v>5</v>
      </c>
      <c r="I22" s="28"/>
      <c r="J22" s="28"/>
    </row>
    <row r="23" spans="1:10" ht="12.75">
      <c r="A23" s="16">
        <v>67</v>
      </c>
      <c r="B23" s="16" t="s">
        <v>29</v>
      </c>
      <c r="C23" s="24">
        <v>0.3125</v>
      </c>
      <c r="D23" s="27">
        <v>0.37755787037037036</v>
      </c>
      <c r="E23" s="24">
        <f t="shared" si="0"/>
        <v>0.06505787037037036</v>
      </c>
      <c r="F23" s="24">
        <f>E23/data!$B$3</f>
        <v>0.005513378844946641</v>
      </c>
      <c r="G23" s="24">
        <f t="shared" si="1"/>
        <v>0.06505787037037036</v>
      </c>
      <c r="H23" s="23">
        <f t="shared" si="2"/>
        <v>15</v>
      </c>
      <c r="I23" s="28"/>
      <c r="J23" s="28"/>
    </row>
    <row r="24" spans="1:10" ht="12.75">
      <c r="A24" s="16">
        <v>68</v>
      </c>
      <c r="B24" s="16" t="s">
        <v>25</v>
      </c>
      <c r="C24" s="24">
        <v>0.3125</v>
      </c>
      <c r="D24" s="27">
        <v>0.3808912037037037</v>
      </c>
      <c r="E24" s="24">
        <f t="shared" si="0"/>
        <v>0.06839120370370372</v>
      </c>
      <c r="F24" s="24">
        <f>E24/data!$B$3</f>
        <v>0.005795864720652857</v>
      </c>
      <c r="G24" s="24">
        <f t="shared" si="1"/>
        <v>0.06839120370370372</v>
      </c>
      <c r="H24" s="23">
        <f t="shared" si="2"/>
        <v>17</v>
      </c>
      <c r="I24" s="28"/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8"/>
      <c r="J25" s="28"/>
    </row>
    <row r="26" spans="1:10" ht="12.75">
      <c r="A26" s="16">
        <v>70</v>
      </c>
      <c r="B26" s="16" t="s">
        <v>59</v>
      </c>
      <c r="C26" s="24">
        <v>0.3125</v>
      </c>
      <c r="D26" s="27">
        <v>0.37537037037037035</v>
      </c>
      <c r="E26" s="24">
        <f t="shared" si="0"/>
        <v>0.06287037037037035</v>
      </c>
      <c r="F26" s="24">
        <f>E26/data!$B$3</f>
        <v>0.005327997489014437</v>
      </c>
      <c r="G26" s="24">
        <f t="shared" si="1"/>
        <v>0.06287037037037035</v>
      </c>
      <c r="H26" s="23">
        <f t="shared" si="2"/>
        <v>10</v>
      </c>
      <c r="I26" s="28"/>
      <c r="J26" s="28"/>
    </row>
    <row r="27" spans="1:10" ht="12.75">
      <c r="A27" s="16">
        <v>71</v>
      </c>
      <c r="B27" s="16" t="s">
        <v>60</v>
      </c>
      <c r="C27" s="24">
        <v>0.3125</v>
      </c>
      <c r="D27" s="27">
        <v>0.38785879629629627</v>
      </c>
      <c r="E27" s="24">
        <f t="shared" si="0"/>
        <v>0.07535879629629627</v>
      </c>
      <c r="F27" s="24">
        <f>E27/data!$B$3</f>
        <v>0.00638633866917765</v>
      </c>
      <c r="G27" s="24">
        <f t="shared" si="1"/>
        <v>0.07535879629629627</v>
      </c>
      <c r="H27" s="23">
        <f t="shared" si="2"/>
        <v>19</v>
      </c>
      <c r="I27" s="28"/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59</v>
      </c>
    </row>
    <row r="4" spans="1:2" ht="12.75">
      <c r="A4" s="3" t="s">
        <v>5</v>
      </c>
      <c r="B4" s="3" t="s">
        <v>53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1'!$C$15</f>
        <v>0.3125</v>
      </c>
      <c r="D7" s="30">
        <f>'stage 1'!$D$15</f>
        <v>0.3766898148148148</v>
      </c>
      <c r="E7" s="31">
        <f>'stage 1'!$H$15</f>
        <v>13</v>
      </c>
      <c r="F7" s="30">
        <f>'stage 1'!$E$15</f>
        <v>0.06418981481481478</v>
      </c>
      <c r="G7" s="32">
        <f>'stage 1'!$F$15</f>
        <v>0.005439814814814811</v>
      </c>
      <c r="H7" s="33">
        <f>'stage 1'!$H$15</f>
        <v>13</v>
      </c>
      <c r="I7" s="34">
        <f>'stage 1'!$G$15</f>
        <v>0.06418981481481478</v>
      </c>
      <c r="J7" s="35">
        <f>I7/data!B3</f>
        <v>0.005439814814814811</v>
      </c>
    </row>
    <row r="8" spans="1:10" ht="20.25" customHeight="1">
      <c r="A8">
        <v>2</v>
      </c>
      <c r="B8" t="s">
        <v>37</v>
      </c>
      <c r="C8" s="29">
        <f>'stage 2'!$C$15</f>
        <v>0.3766898148148148</v>
      </c>
      <c r="D8" s="30">
        <f>'stage 2'!$D$15</f>
        <v>0.41160879629629626</v>
      </c>
      <c r="E8" s="31">
        <f>'stage 2'!I15</f>
        <v>12</v>
      </c>
      <c r="F8" s="30">
        <f>'stage 2'!$E$15</f>
        <v>0.03491898148148148</v>
      </c>
      <c r="G8" s="32">
        <f>'stage 2'!$F$15</f>
        <v>0.006715188746438746</v>
      </c>
      <c r="H8" s="33">
        <f>'stage 2'!$H$15</f>
        <v>13</v>
      </c>
      <c r="I8" s="34">
        <f>'stage 2'!$G$15</f>
        <v>0.09910879629629626</v>
      </c>
      <c r="J8" s="35">
        <f>I8/SUM(data!$B$3:B4)</f>
        <v>0.00582992919389978</v>
      </c>
    </row>
    <row r="9" spans="1:10" ht="20.25" customHeight="1">
      <c r="A9">
        <v>3</v>
      </c>
      <c r="B9" t="s">
        <v>50</v>
      </c>
      <c r="C9" s="29">
        <f>'stage 3'!$C$15</f>
        <v>0.41160879629629626</v>
      </c>
      <c r="D9" s="30">
        <f>'stage 3'!$D$15</f>
        <v>0.46012731481481484</v>
      </c>
      <c r="E9" s="31">
        <f>'stage 3'!$I$15</f>
        <v>14</v>
      </c>
      <c r="F9" s="30">
        <f>'stage 3'!$E$15</f>
        <v>0.04851851851851857</v>
      </c>
      <c r="G9" s="32">
        <f>'stage 3'!$F$15</f>
        <v>0.006301106301106308</v>
      </c>
      <c r="H9" s="33">
        <f>'stage 3'!$H$15</f>
        <v>13</v>
      </c>
      <c r="I9" s="34">
        <f>'stage 3'!$G$15</f>
        <v>0.14762731481481484</v>
      </c>
      <c r="J9" s="35">
        <f>I9/SUM(data!$B$3:B5)</f>
        <v>0.005976814364972261</v>
      </c>
    </row>
    <row r="10" spans="1:10" ht="20.25" customHeight="1">
      <c r="A10">
        <v>4</v>
      </c>
      <c r="B10" t="s">
        <v>39</v>
      </c>
      <c r="C10" s="29">
        <f>'stage 4'!$C$15</f>
        <v>0.46012731481481484</v>
      </c>
      <c r="D10" s="30">
        <f>'stage 4'!$D$15</f>
        <v>0.5063310185185185</v>
      </c>
      <c r="E10" s="31">
        <f>'stage 4'!$I$15</f>
        <v>14</v>
      </c>
      <c r="F10" s="30">
        <f>'stage 4'!$E$15</f>
        <v>0.046203703703703636</v>
      </c>
      <c r="G10" s="32">
        <f>'stage 4'!$F$15</f>
        <v>0.00650756390193009</v>
      </c>
      <c r="H10" s="33">
        <f>'stage 4'!$H$15</f>
        <v>15</v>
      </c>
      <c r="I10" s="34">
        <f>'stage 4'!$G$15</f>
        <v>0.19383101851851847</v>
      </c>
      <c r="J10" s="35">
        <f>I10/SUM(data!$B$3:B6)</f>
        <v>0.006095315047752153</v>
      </c>
    </row>
    <row r="11" spans="1:10" ht="20.25" customHeight="1">
      <c r="A11">
        <v>5</v>
      </c>
      <c r="B11" t="s">
        <v>40</v>
      </c>
      <c r="C11" s="29">
        <f>'stage 5'!$C$15</f>
        <v>0.5063310185185185</v>
      </c>
      <c r="D11" s="30">
        <f>'stage 5'!$D$15</f>
        <v>0.5583564814814815</v>
      </c>
      <c r="E11" s="31">
        <f>'stage 5'!$I$15</f>
        <v>7</v>
      </c>
      <c r="F11" s="30">
        <f>'stage 5'!$E$15</f>
        <v>0.052025462962963065</v>
      </c>
      <c r="G11" s="32">
        <f>'stage 5'!$F$15</f>
        <v>0.005051015821646899</v>
      </c>
      <c r="H11" s="33">
        <f>'stage 5'!$H$15</f>
        <v>11</v>
      </c>
      <c r="I11" s="34">
        <f>'stage 5'!$G$15</f>
        <v>0.24585648148148154</v>
      </c>
      <c r="J11" s="35">
        <f>I11/SUM(data!$B$3:B7)</f>
        <v>0.005839821412861795</v>
      </c>
    </row>
    <row r="12" spans="1:10" ht="20.25" customHeight="1">
      <c r="A12">
        <v>6</v>
      </c>
      <c r="B12" t="s">
        <v>41</v>
      </c>
      <c r="C12" s="29">
        <f>'stage 6'!$D$15</f>
        <v>0.5583564814814815</v>
      </c>
      <c r="D12" s="30">
        <f>'stage 6'!$E$15</f>
        <v>0.6122800925925925</v>
      </c>
      <c r="E12" s="31">
        <f>'stage 6'!$J$15</f>
        <v>8</v>
      </c>
      <c r="F12" s="30">
        <f>'stage 6'!$F$15</f>
        <v>0.05392361111111099</v>
      </c>
      <c r="G12" s="32">
        <f>'stage 6'!$G$15</f>
        <v>0.005235302049622426</v>
      </c>
      <c r="H12" s="33">
        <f>'stage 6'!$I$15</f>
        <v>11</v>
      </c>
      <c r="I12" s="34">
        <f>'stage 6'!$H$15</f>
        <v>0.29978009259259253</v>
      </c>
      <c r="J12" s="35">
        <f>I12/SUM(data!$B$3:B8)</f>
        <v>0.005720994133446423</v>
      </c>
    </row>
    <row r="13" spans="1:10" ht="20.25" customHeight="1">
      <c r="A13">
        <v>7</v>
      </c>
      <c r="B13" t="s">
        <v>42</v>
      </c>
      <c r="C13" s="29">
        <f>'stage 7'!$C$15</f>
        <v>0.6122800925925925</v>
      </c>
      <c r="D13" s="30">
        <f>'stage 7'!$D$15</f>
        <v>0.6620370370370371</v>
      </c>
      <c r="E13" s="31">
        <f>'stage 7'!$I$15</f>
        <v>10</v>
      </c>
      <c r="F13" s="30">
        <f>'stage 7'!$E$15</f>
        <v>0.04975694444444456</v>
      </c>
      <c r="G13" s="32">
        <f>'stage 7'!$F$15</f>
        <v>0.005467796092796106</v>
      </c>
      <c r="H13" s="33">
        <f>'stage 7'!$H$15</f>
        <v>10</v>
      </c>
      <c r="I13" s="34">
        <f>'stage 7'!$G$15</f>
        <v>0.3495370370370371</v>
      </c>
      <c r="J13" s="35">
        <f>I13/SUM(data!$B$3:B9)</f>
        <v>0.005683529057512799</v>
      </c>
    </row>
    <row r="14" spans="1:10" ht="20.25" customHeight="1">
      <c r="A14">
        <v>8</v>
      </c>
      <c r="B14" t="s">
        <v>43</v>
      </c>
      <c r="C14" s="29">
        <f>'stage 8'!$C$15</f>
        <v>0.6620370370370371</v>
      </c>
      <c r="D14" s="30">
        <f>'stage 8'!$D$15</f>
        <v>0.7118055555555555</v>
      </c>
      <c r="E14" s="31">
        <f>'stage 8'!$I$15</f>
        <v>17</v>
      </c>
      <c r="F14" s="30">
        <f>'stage 8'!$E$15</f>
        <v>0.04976851851851838</v>
      </c>
      <c r="G14" s="32">
        <f>'stage 8'!$F$15</f>
        <v>0.006299812470698529</v>
      </c>
      <c r="H14" s="33">
        <f>'stage 8'!$H$15</f>
        <v>10</v>
      </c>
      <c r="I14" s="34">
        <f>'stage 8'!$G$15</f>
        <v>0.39930555555555547</v>
      </c>
      <c r="J14" s="35">
        <f>I14/SUM(data!$B$3:B10)</f>
        <v>0.005753682356708293</v>
      </c>
    </row>
    <row r="15" spans="1:10" ht="20.25" customHeight="1">
      <c r="A15">
        <v>9</v>
      </c>
      <c r="B15" t="s">
        <v>51</v>
      </c>
      <c r="C15" s="29" t="str">
        <f>'stage 9'!$D$15</f>
        <v>16:30:00</v>
      </c>
      <c r="D15" s="30">
        <f>'stage 9'!$E$15</f>
        <v>0.7390046296296297</v>
      </c>
      <c r="E15" s="31">
        <f>'stage 9'!$J$15</f>
        <v>7</v>
      </c>
      <c r="F15" s="30">
        <f>'stage 9'!$F$15</f>
        <v>0.05150462962962965</v>
      </c>
      <c r="G15" s="32">
        <f>'stage 9'!$G$15</f>
        <v>0.004905202821869491</v>
      </c>
      <c r="H15" s="33">
        <f>'stage 9'!$I$15</f>
        <v>9</v>
      </c>
      <c r="I15" s="34">
        <f>'stage 9'!$H$15</f>
        <v>0.4508101851851851</v>
      </c>
      <c r="J15" s="35">
        <f>I15/SUM(data!$B$3:B11)</f>
        <v>0.0056421800398646456</v>
      </c>
    </row>
    <row r="16" spans="1:10" ht="20.25" customHeight="1">
      <c r="A16">
        <v>10</v>
      </c>
      <c r="B16" t="s">
        <v>45</v>
      </c>
      <c r="C16" s="29">
        <f>'stage 10'!$D$15</f>
        <v>0.7390046296296297</v>
      </c>
      <c r="D16" s="30">
        <f>'stage 10'!$E$15</f>
        <v>0.7852314814814815</v>
      </c>
      <c r="E16" s="31">
        <f>'stage 10'!$J$15</f>
        <v>6</v>
      </c>
      <c r="F16" s="30">
        <f>'stage 10'!$F$15</f>
        <v>0.046226851851851825</v>
      </c>
      <c r="G16" s="32">
        <f>'stage 10'!$G$15</f>
        <v>0.004865984405458087</v>
      </c>
      <c r="H16" s="33">
        <f>'stage 10'!$I$15</f>
        <v>9</v>
      </c>
      <c r="I16" s="34">
        <f>'stage 10'!$H$15</f>
        <v>0.49703703703703694</v>
      </c>
      <c r="J16" s="35">
        <f>I16/SUM(data!$B$3:B12)</f>
        <v>0.005559698400861711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61</v>
      </c>
    </row>
    <row r="4" spans="1:2" ht="12.75">
      <c r="A4" s="3" t="s">
        <v>5</v>
      </c>
      <c r="B4" s="3" t="s">
        <v>58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1'!$C$17</f>
        <v>0.3125</v>
      </c>
      <c r="D7" s="30">
        <f>'stage 1'!$D$17</f>
        <v>0.3691087962962963</v>
      </c>
      <c r="E7" s="31">
        <f>'stage 1'!$H$17</f>
        <v>6</v>
      </c>
      <c r="F7" s="30">
        <f>'stage 1'!$E$17</f>
        <v>0.05660879629629628</v>
      </c>
      <c r="G7" s="32">
        <f>'stage 1'!$F$17</f>
        <v>0.004797355618330193</v>
      </c>
      <c r="H7" s="33">
        <f>'stage 1'!$H$17</f>
        <v>6</v>
      </c>
      <c r="I7" s="34">
        <f>'stage 1'!$G$17</f>
        <v>0.05660879629629628</v>
      </c>
      <c r="J7" s="35">
        <f>I7/data!B3</f>
        <v>0.004797355618330193</v>
      </c>
    </row>
    <row r="8" spans="1:10" ht="20.25" customHeight="1">
      <c r="A8">
        <v>2</v>
      </c>
      <c r="B8" t="s">
        <v>37</v>
      </c>
      <c r="C8" s="29">
        <f>'stage 2'!$C$17</f>
        <v>0.3691087962962963</v>
      </c>
      <c r="D8" s="30">
        <f>'stage 2'!$D$17</f>
        <v>0.4000925925925926</v>
      </c>
      <c r="E8" s="31">
        <f>'stage 2'!$I$17</f>
        <v>5</v>
      </c>
      <c r="F8" s="30">
        <f>'stage 2'!$E$17</f>
        <v>0.03098379629629633</v>
      </c>
      <c r="G8" s="32">
        <f>'stage 2'!$F$17</f>
        <v>0.005958422364672371</v>
      </c>
      <c r="H8" s="33">
        <f>'stage 2'!$H$17</f>
        <v>4</v>
      </c>
      <c r="I8" s="34">
        <f>'stage 2'!$G$17</f>
        <v>0.08759259259259261</v>
      </c>
      <c r="J8" s="35">
        <f>I8/SUM(data!$B$3:B4)</f>
        <v>0.005152505446623094</v>
      </c>
    </row>
    <row r="9" spans="1:10" ht="20.25" customHeight="1">
      <c r="A9">
        <v>3</v>
      </c>
      <c r="B9" t="s">
        <v>50</v>
      </c>
      <c r="C9" s="29">
        <f>'stage 3'!$C$17</f>
        <v>0.4000925925925926</v>
      </c>
      <c r="D9" s="30">
        <f>'stage 3'!$D$17</f>
        <v>0.44336805555555553</v>
      </c>
      <c r="E9" s="31">
        <f>'stage 3'!$I$17</f>
        <v>9</v>
      </c>
      <c r="F9" s="30">
        <f>'stage 3'!$E$17</f>
        <v>0.04327546296296292</v>
      </c>
      <c r="G9" s="32">
        <f>'stage 3'!$F$17</f>
        <v>0.005620189995189989</v>
      </c>
      <c r="H9" s="33">
        <f>'stage 3'!$H$17</f>
        <v>5</v>
      </c>
      <c r="I9" s="34">
        <f>'stage 3'!$G$17</f>
        <v>0.13086805555555553</v>
      </c>
      <c r="J9" s="35">
        <f>I9/SUM(data!$B$3:B5)</f>
        <v>0.005298301844354475</v>
      </c>
    </row>
    <row r="10" spans="1:10" ht="20.25" customHeight="1">
      <c r="A10">
        <v>4</v>
      </c>
      <c r="B10" t="s">
        <v>39</v>
      </c>
      <c r="C10" s="29">
        <f>'stage 4'!$C$17</f>
        <v>0.44336805555555553</v>
      </c>
      <c r="D10" s="30">
        <f>'stage 4'!$D$17</f>
        <v>0.48680555555555555</v>
      </c>
      <c r="E10" s="31">
        <f>'stage 4'!$I$17</f>
        <v>12</v>
      </c>
      <c r="F10" s="30">
        <f>'stage 4'!$E$17</f>
        <v>0.04343750000000002</v>
      </c>
      <c r="G10" s="32">
        <f>'stage 4'!$F$17</f>
        <v>0.006117957746478876</v>
      </c>
      <c r="H10" s="33">
        <f>'stage 4'!$H$17</f>
        <v>6</v>
      </c>
      <c r="I10" s="34">
        <f>'stage 4'!$G$17</f>
        <v>0.17430555555555555</v>
      </c>
      <c r="J10" s="35">
        <f>I10/SUM(data!$B$3:B6)</f>
        <v>0.00548130677847659</v>
      </c>
    </row>
    <row r="11" spans="1:10" ht="20.25" customHeight="1">
      <c r="A11">
        <v>5</v>
      </c>
      <c r="B11" t="s">
        <v>40</v>
      </c>
      <c r="C11" s="29">
        <f>'stage 5'!$C$17</f>
        <v>0.48680555555555555</v>
      </c>
      <c r="D11" s="30">
        <f>'stage 5'!$D$17</f>
        <v>0.5512384259259259</v>
      </c>
      <c r="E11" s="31">
        <f>'stage 5'!$I$17</f>
        <v>13</v>
      </c>
      <c r="F11" s="30">
        <f>'stage 5'!$E$17</f>
        <v>0.06443287037037032</v>
      </c>
      <c r="G11" s="32">
        <f>'stage 5'!$F$17</f>
        <v>0.0062556184825602245</v>
      </c>
      <c r="H11" s="33">
        <f>'stage 5'!$H$17</f>
        <v>9</v>
      </c>
      <c r="I11" s="34">
        <f>'stage 5'!$G$17</f>
        <v>0.23873842592592587</v>
      </c>
      <c r="J11" s="35">
        <f>I11/SUM(data!$B$3:B7)</f>
        <v>0.0056707464590481215</v>
      </c>
    </row>
    <row r="12" spans="1:10" ht="20.25" customHeight="1">
      <c r="A12">
        <v>6</v>
      </c>
      <c r="B12" t="s">
        <v>41</v>
      </c>
      <c r="C12" s="29">
        <f>'stage 6'!$D$17</f>
        <v>0.5512384259259259</v>
      </c>
      <c r="D12" s="30">
        <f>'stage 6'!$E$17</f>
        <v>0.6101041666666667</v>
      </c>
      <c r="E12" s="31">
        <f>'stage 6'!$J$17</f>
        <v>11</v>
      </c>
      <c r="F12" s="30">
        <f>'stage 6'!$F$17</f>
        <v>0.0588657407407408</v>
      </c>
      <c r="G12" s="32">
        <f>'stage 6'!$G$17</f>
        <v>0.005715120460266097</v>
      </c>
      <c r="H12" s="33">
        <f>'stage 6'!$I$17</f>
        <v>10</v>
      </c>
      <c r="I12" s="34">
        <f>'stage 6'!$H$17</f>
        <v>0.29760416666666667</v>
      </c>
      <c r="J12" s="35">
        <f>I12/SUM(data!$B$3:B8)</f>
        <v>0.0056794688295165405</v>
      </c>
    </row>
    <row r="13" spans="1:10" ht="20.25" customHeight="1">
      <c r="A13">
        <v>7</v>
      </c>
      <c r="B13" t="s">
        <v>42</v>
      </c>
      <c r="C13" s="29">
        <f>'stage 7'!$C$17</f>
        <v>0.6101041666666667</v>
      </c>
      <c r="D13" s="30">
        <f>'stage 7'!$D$17</f>
        <v>0.6719675925925926</v>
      </c>
      <c r="E13" s="31">
        <f>'stage 7'!$I$17</f>
        <v>19</v>
      </c>
      <c r="F13" s="30">
        <f>'stage 7'!$E$17</f>
        <v>0.061863425925925974</v>
      </c>
      <c r="G13" s="32">
        <f>'stage 7'!$F$17</f>
        <v>0.006798178673178679</v>
      </c>
      <c r="H13" s="33">
        <f>'stage 7'!$H$17</f>
        <v>11</v>
      </c>
      <c r="I13" s="34">
        <f>'stage 7'!$G$17</f>
        <v>0.35946759259259264</v>
      </c>
      <c r="J13" s="35">
        <f>I13/SUM(data!$B$3:B9)</f>
        <v>0.005845001505570613</v>
      </c>
    </row>
    <row r="14" spans="1:10" ht="20.25" customHeight="1">
      <c r="A14">
        <v>8</v>
      </c>
      <c r="B14" t="s">
        <v>43</v>
      </c>
      <c r="C14" s="29">
        <f>'stage 8'!$C$17</f>
        <v>0.6719675925925926</v>
      </c>
      <c r="D14" s="30">
        <f>'stage 8'!$D$17</f>
        <v>0.7125925925925927</v>
      </c>
      <c r="E14" s="31">
        <f>'stage 8'!$I$17</f>
        <v>6</v>
      </c>
      <c r="F14" s="30">
        <f>'stage 8'!$E$17</f>
        <v>0.04062500000000002</v>
      </c>
      <c r="G14" s="32">
        <f>'stage 8'!$F$17</f>
        <v>0.0051424050632911415</v>
      </c>
      <c r="H14" s="33">
        <f>'stage 8'!$H$17</f>
        <v>11</v>
      </c>
      <c r="I14" s="34">
        <f>'stage 8'!$G$17</f>
        <v>0.40009259259259267</v>
      </c>
      <c r="J14" s="35">
        <f>I14/SUM(data!$B$3:B10)</f>
        <v>0.005765022948020068</v>
      </c>
    </row>
    <row r="15" spans="1:10" ht="20.25" customHeight="1">
      <c r="A15">
        <v>9</v>
      </c>
      <c r="B15" t="s">
        <v>51</v>
      </c>
      <c r="C15" s="29" t="str">
        <f>'stage 9'!$D$17</f>
        <v>16:30:00</v>
      </c>
      <c r="D15" s="30">
        <f>'stage 9'!$E$17</f>
        <v>0.7446180555555556</v>
      </c>
      <c r="E15" s="31">
        <f>'stage 9'!$J$17</f>
        <v>12</v>
      </c>
      <c r="F15" s="30">
        <f>'stage 9'!$F$17</f>
        <v>0.0571180555555556</v>
      </c>
      <c r="G15" s="32">
        <f>'stage 9'!$G$17</f>
        <v>0.005439814814814819</v>
      </c>
      <c r="H15" s="33">
        <f>'stage 9'!$I$17</f>
        <v>10</v>
      </c>
      <c r="I15" s="34">
        <f>'stage 9'!$H$17</f>
        <v>0.45721064814814827</v>
      </c>
      <c r="J15" s="35">
        <f>I15/SUM(data!$B$3:B11)</f>
        <v>0.00572228595930098</v>
      </c>
    </row>
    <row r="16" spans="1:10" ht="20.25" customHeight="1">
      <c r="A16">
        <v>10</v>
      </c>
      <c r="B16" t="s">
        <v>45</v>
      </c>
      <c r="C16" s="29">
        <f>'stage 10'!$D$17</f>
        <v>0.7446180555555556</v>
      </c>
      <c r="D16" s="30">
        <f>'stage 10'!$E$17</f>
        <v>0.7949768518518519</v>
      </c>
      <c r="E16" s="31">
        <f>'stage 10'!$J$17</f>
        <v>11</v>
      </c>
      <c r="F16" s="30">
        <f>'stage 10'!$F$17</f>
        <v>0.05035879629629625</v>
      </c>
      <c r="G16" s="32">
        <f>'stage 10'!$G$17</f>
        <v>0.005300925925925921</v>
      </c>
      <c r="H16" s="33">
        <f>'stage 10'!$I$17</f>
        <v>10</v>
      </c>
      <c r="I16" s="34">
        <f>'stage 10'!$H$17</f>
        <v>0.5075694444444445</v>
      </c>
      <c r="J16" s="35">
        <f>I16/SUM(data!$B$3:B12)</f>
        <v>0.005677510564255532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62</v>
      </c>
    </row>
    <row r="4" spans="1:2" ht="12.75">
      <c r="A4" s="3" t="s">
        <v>5</v>
      </c>
      <c r="B4" s="3" t="s">
        <v>61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1'!$C$18</f>
        <v>0.3125</v>
      </c>
      <c r="D7" s="30">
        <f>'stage 1'!$D$18</f>
        <v>0.3680787037037037</v>
      </c>
      <c r="E7" s="31">
        <f>'stage 1'!$H$18</f>
        <v>3</v>
      </c>
      <c r="F7" s="30">
        <f>'stage 1'!$E$18</f>
        <v>0.055578703703703713</v>
      </c>
      <c r="G7" s="32">
        <f>'stage 1'!$F$18</f>
        <v>0.004710059635907094</v>
      </c>
      <c r="H7" s="33">
        <f>'stage 1'!$H$18</f>
        <v>3</v>
      </c>
      <c r="I7" s="34">
        <f>'stage 1'!$G$18</f>
        <v>0.055578703703703713</v>
      </c>
      <c r="J7" s="35">
        <f>I7/data!B3</f>
        <v>0.004710059635907094</v>
      </c>
    </row>
    <row r="8" spans="1:10" ht="20.25" customHeight="1">
      <c r="A8">
        <v>2</v>
      </c>
      <c r="B8" t="s">
        <v>37</v>
      </c>
      <c r="C8" s="29">
        <f>'stage 2'!$C$18</f>
        <v>0.3680787037037037</v>
      </c>
      <c r="D8" s="30">
        <f>'stage 2'!$D$18</f>
        <v>0.4147569444444445</v>
      </c>
      <c r="E8" s="31">
        <f>'stage 2'!$I$18</f>
        <v>18</v>
      </c>
      <c r="F8" s="30">
        <f>'stage 2'!$E$18</f>
        <v>0.046678240740740784</v>
      </c>
      <c r="G8" s="32">
        <f>'stage 2'!$F$18</f>
        <v>0.008976584757834766</v>
      </c>
      <c r="H8" s="33">
        <f>'stage 2'!$H$18</f>
        <v>14</v>
      </c>
      <c r="I8" s="34">
        <f>'stage 2'!$G$18</f>
        <v>0.1022569444444445</v>
      </c>
      <c r="J8" s="35">
        <f>I8/SUM(data!$B$3:B4)</f>
        <v>0.00601511437908497</v>
      </c>
    </row>
    <row r="9" spans="1:10" ht="20.25" customHeight="1">
      <c r="A9">
        <v>3</v>
      </c>
      <c r="B9" t="s">
        <v>50</v>
      </c>
      <c r="C9" s="29">
        <f>'stage 3'!$C$18</f>
        <v>0.4147569444444445</v>
      </c>
      <c r="D9" s="30">
        <f>'stage 3'!$D$18</f>
        <v>0.4646527777777778</v>
      </c>
      <c r="E9" s="31">
        <f>'stage 3'!$I$18</f>
        <v>15</v>
      </c>
      <c r="F9" s="30">
        <f>'stage 3'!$E$18</f>
        <v>0.049895833333333306</v>
      </c>
      <c r="G9" s="32">
        <f>'stage 3'!$F$18</f>
        <v>0.006479978354978351</v>
      </c>
      <c r="H9" s="33">
        <f>'stage 3'!$H$18</f>
        <v>17</v>
      </c>
      <c r="I9" s="34">
        <f>'stage 3'!$G$18</f>
        <v>0.1521527777777778</v>
      </c>
      <c r="J9" s="35">
        <f>I9/SUM(data!$B$3:B5)</f>
        <v>0.006160031488978859</v>
      </c>
    </row>
    <row r="10" spans="1:10" ht="20.25" customHeight="1">
      <c r="A10">
        <v>4</v>
      </c>
      <c r="B10" t="s">
        <v>39</v>
      </c>
      <c r="C10" s="29">
        <f>'stage 4'!$C$18</f>
        <v>0.4646527777777778</v>
      </c>
      <c r="D10" s="30">
        <f>'stage 4'!$D$18</f>
        <v>0.5010416666666667</v>
      </c>
      <c r="E10" s="31">
        <f>'stage 4'!$I$18</f>
        <v>2</v>
      </c>
      <c r="F10" s="30">
        <f>'stage 4'!$E$18</f>
        <v>0.036388888888888915</v>
      </c>
      <c r="G10" s="32">
        <f>'stage 4'!$F$18</f>
        <v>0.005125195618153369</v>
      </c>
      <c r="H10" s="33">
        <f>'stage 4'!$H$18</f>
        <v>12</v>
      </c>
      <c r="I10" s="34">
        <f>'stage 4'!$G$18</f>
        <v>0.18854166666666672</v>
      </c>
      <c r="J10" s="35">
        <f>I10/SUM(data!$B$3:B6)</f>
        <v>0.005928983228511532</v>
      </c>
    </row>
    <row r="11" spans="1:10" ht="20.25" customHeight="1">
      <c r="A11">
        <v>5</v>
      </c>
      <c r="B11" t="s">
        <v>40</v>
      </c>
      <c r="C11" s="29">
        <f>'stage 5'!$C$18</f>
        <v>0.5010416666666667</v>
      </c>
      <c r="D11" s="30">
        <f>'stage 5'!$D$18</f>
        <v>0.5657291666666667</v>
      </c>
      <c r="E11" s="31">
        <f>'stage 5'!$I$18</f>
        <v>14</v>
      </c>
      <c r="F11" s="30">
        <f>'stage 5'!$E$18</f>
        <v>0.06468750000000001</v>
      </c>
      <c r="G11" s="32">
        <f>'stage 5'!$F$18</f>
        <v>0.006280339805825244</v>
      </c>
      <c r="H11" s="33">
        <f>'stage 5'!$H$18</f>
        <v>13</v>
      </c>
      <c r="I11" s="34">
        <f>'stage 5'!$G$18</f>
        <v>0.2532291666666667</v>
      </c>
      <c r="J11" s="35">
        <f>I11/SUM(data!$B$3:B7)</f>
        <v>0.0060149445764053865</v>
      </c>
    </row>
    <row r="12" spans="1:10" ht="20.25" customHeight="1">
      <c r="A12">
        <v>6</v>
      </c>
      <c r="B12" t="s">
        <v>41</v>
      </c>
      <c r="C12" s="29" t="str">
        <f>'stage 6'!$D$18</f>
        <v>13:30:00</v>
      </c>
      <c r="D12" s="30">
        <f>'stage 6'!$E$18</f>
        <v>0.6237037037037038</v>
      </c>
      <c r="E12" s="31">
        <f>'stage 6'!$J$18</f>
        <v>14</v>
      </c>
      <c r="F12" s="30">
        <f>'stage 6'!$F$18</f>
        <v>0.06120370370370376</v>
      </c>
      <c r="G12" s="32">
        <f>'stage 6'!$G$18</f>
        <v>0.005942107155699394</v>
      </c>
      <c r="H12" s="33">
        <f>'stage 6'!$I$18</f>
        <v>14</v>
      </c>
      <c r="I12" s="34">
        <f>'stage 6'!$H$18</f>
        <v>0.3144328703703705</v>
      </c>
      <c r="J12" s="35">
        <f>I12/SUM(data!$B$3:B8)</f>
        <v>0.006000627297144476</v>
      </c>
    </row>
    <row r="13" spans="1:10" ht="20.25" customHeight="1">
      <c r="A13">
        <v>7</v>
      </c>
      <c r="B13" t="s">
        <v>42</v>
      </c>
      <c r="C13" s="29">
        <f>'stage 7'!$C$18</f>
        <v>0.6237037037037038</v>
      </c>
      <c r="D13" s="30">
        <f>'stage 7'!$D$18</f>
        <v>0.678587962962963</v>
      </c>
      <c r="E13" s="31">
        <f>'stage 7'!$I$18</f>
        <v>13</v>
      </c>
      <c r="F13" s="30">
        <f>'stage 7'!$E$18</f>
        <v>0.054884259259259216</v>
      </c>
      <c r="G13" s="32">
        <f>'stage 7'!$F$18</f>
        <v>0.006031237281237277</v>
      </c>
      <c r="H13" s="33">
        <f>'stage 7'!$H$18</f>
        <v>14</v>
      </c>
      <c r="I13" s="34">
        <f>'stage 7'!$G$18</f>
        <v>0.3693171296296297</v>
      </c>
      <c r="J13" s="35">
        <f>I13/SUM(data!$B$3:B9)</f>
        <v>0.006005156579343573</v>
      </c>
    </row>
    <row r="14" spans="1:10" ht="20.25" customHeight="1">
      <c r="A14">
        <v>8</v>
      </c>
      <c r="B14" t="s">
        <v>43</v>
      </c>
      <c r="C14" s="29">
        <f>'stage 8'!$C$18</f>
        <v>0.678587962962963</v>
      </c>
      <c r="D14" s="30">
        <f>'stage 8'!$D$18</f>
        <v>0.7219907407407408</v>
      </c>
      <c r="E14" s="31">
        <f>'stage 8'!$I$18</f>
        <v>12</v>
      </c>
      <c r="F14" s="30">
        <f>'stage 8'!$E$18</f>
        <v>0.04340277777777779</v>
      </c>
      <c r="G14" s="32">
        <f>'stage 8'!$F$18</f>
        <v>0.005494022503516176</v>
      </c>
      <c r="H14" s="33">
        <f>'stage 8'!$H$18</f>
        <v>12</v>
      </c>
      <c r="I14" s="34">
        <f>'stage 8'!$G$18</f>
        <v>0.4127199074074075</v>
      </c>
      <c r="J14" s="35">
        <f>I14/SUM(data!$B$3:B10)</f>
        <v>0.005946972729213365</v>
      </c>
    </row>
    <row r="15" spans="1:10" ht="20.25" customHeight="1">
      <c r="A15">
        <v>9</v>
      </c>
      <c r="B15" t="s">
        <v>51</v>
      </c>
      <c r="C15" s="29" t="str">
        <f>'stage 9'!$D$18</f>
        <v>16:30:00</v>
      </c>
      <c r="D15" s="30">
        <f>'stage 9'!$E$18</f>
        <v>0.7574652777777778</v>
      </c>
      <c r="E15" s="31">
        <f>'stage 9'!$J$18</f>
        <v>15</v>
      </c>
      <c r="F15" s="30">
        <f>'stage 9'!$F$18</f>
        <v>0.06996527777777783</v>
      </c>
      <c r="G15" s="32">
        <f>'stage 9'!$G$18</f>
        <v>0.006663359788359794</v>
      </c>
      <c r="H15" s="33">
        <f>'stage 9'!$I$18</f>
        <v>14</v>
      </c>
      <c r="I15" s="34">
        <f>'stage 9'!$H$18</f>
        <v>0.48268518518518533</v>
      </c>
      <c r="J15" s="35">
        <f>I15/SUM(data!$B$3:B11)</f>
        <v>0.006041116210077414</v>
      </c>
    </row>
    <row r="16" spans="1:10" ht="20.25" customHeight="1">
      <c r="A16">
        <v>10</v>
      </c>
      <c r="B16" t="s">
        <v>45</v>
      </c>
      <c r="C16" s="29">
        <f>'stage 10'!$D$18</f>
        <v>0.7574652777777778</v>
      </c>
      <c r="D16" s="30">
        <f>'stage 10'!$E$18</f>
        <v>0.8091898148148148</v>
      </c>
      <c r="E16" s="31">
        <f>'stage 10'!$J$18</f>
        <v>12</v>
      </c>
      <c r="F16" s="30">
        <f>'stage 10'!$F$18</f>
        <v>0.051724537037036944</v>
      </c>
      <c r="G16" s="32">
        <f>'stage 10'!$G$18</f>
        <v>0.005444688109161783</v>
      </c>
      <c r="H16" s="33">
        <f>'stage 10'!$I$18</f>
        <v>14</v>
      </c>
      <c r="I16" s="34">
        <f>'stage 10'!$H$18</f>
        <v>0.5344097222222223</v>
      </c>
      <c r="J16" s="35">
        <f>I16/SUM(data!$B$3:B12)</f>
        <v>0.005977737385036044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63</v>
      </c>
    </row>
    <row r="4" spans="1:2" ht="12.75">
      <c r="A4" s="3" t="s">
        <v>5</v>
      </c>
      <c r="B4" s="3" t="s">
        <v>20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1'!$C$19</f>
        <v>0.3125</v>
      </c>
      <c r="D7" s="30">
        <f>'stage 1'!$D$19</f>
        <v>0.37707175925925923</v>
      </c>
      <c r="E7" s="31">
        <f>'stage 1'!$H$19</f>
        <v>14</v>
      </c>
      <c r="F7" s="30">
        <f>'stage 1'!$E$19</f>
        <v>0.06457175925925923</v>
      </c>
      <c r="G7" s="32">
        <f>'stage 1'!$F$19</f>
        <v>0.005472182988072816</v>
      </c>
      <c r="H7" s="33">
        <f>'stage 1'!$H$19</f>
        <v>14</v>
      </c>
      <c r="I7" s="34">
        <f>'stage 1'!$G$19</f>
        <v>0.06457175925925923</v>
      </c>
      <c r="J7" s="35">
        <f>I7/data!B3</f>
        <v>0.005472182988072816</v>
      </c>
    </row>
    <row r="8" spans="1:10" ht="20.25" customHeight="1">
      <c r="A8">
        <v>2</v>
      </c>
      <c r="B8" t="s">
        <v>37</v>
      </c>
      <c r="C8" s="29">
        <f>'stage 2'!$C$19</f>
        <v>0.37707175925925923</v>
      </c>
      <c r="D8" s="30">
        <f>'stage 2'!$D$19</f>
        <v>0.42840277777777774</v>
      </c>
      <c r="E8" s="31">
        <f>'stage 2'!$I$19</f>
        <v>19</v>
      </c>
      <c r="F8" s="30">
        <f aca="true" t="shared" si="0" ref="F8:F16">D8-C8</f>
        <v>0.05133101851851851</v>
      </c>
      <c r="G8" s="32">
        <f>F8/data!$B$3</f>
        <v>0.0043500863151286874</v>
      </c>
      <c r="H8" s="33">
        <f>'stage 2'!$H$19</f>
        <v>19</v>
      </c>
      <c r="I8" s="34">
        <f>'stage 2'!$G$19</f>
        <v>0.11590277777777774</v>
      </c>
      <c r="J8" s="35">
        <f>I8/SUM(data!$B$3:B4)</f>
        <v>0.006817810457516338</v>
      </c>
    </row>
    <row r="9" spans="1:10" ht="20.25" customHeight="1">
      <c r="A9">
        <v>3</v>
      </c>
      <c r="B9" t="s">
        <v>50</v>
      </c>
      <c r="C9" s="29">
        <f>'stage 3'!$C$19</f>
        <v>0.42840277777777774</v>
      </c>
      <c r="D9" s="30">
        <f>'stage 3'!$D$19</f>
        <v>0.47935185185185186</v>
      </c>
      <c r="E9" s="31">
        <f>'stage 3'!$I$19</f>
        <v>17</v>
      </c>
      <c r="F9" s="30">
        <f t="shared" si="0"/>
        <v>0.05094907407407412</v>
      </c>
      <c r="G9" s="32">
        <f>F9/data!$B$3</f>
        <v>0.004317718141870688</v>
      </c>
      <c r="H9" s="33">
        <f>'stage 3'!$H$19</f>
        <v>18</v>
      </c>
      <c r="I9" s="34">
        <f>'stage 3'!$G$19</f>
        <v>0.16685185185185186</v>
      </c>
      <c r="J9" s="35">
        <f>I9/SUM(data!$B$3:B5)</f>
        <v>0.006755135702504124</v>
      </c>
    </row>
    <row r="10" spans="1:10" ht="20.25" customHeight="1">
      <c r="A10">
        <v>4</v>
      </c>
      <c r="B10" t="s">
        <v>39</v>
      </c>
      <c r="C10" s="29">
        <f>'stage 4'!$C$19</f>
        <v>0.47935185185185186</v>
      </c>
      <c r="D10" s="30">
        <f>'stage 4'!$D$19</f>
        <v>0.5210648148148148</v>
      </c>
      <c r="E10" s="31">
        <f>'stage 4'!$I$19</f>
        <v>10</v>
      </c>
      <c r="F10" s="30">
        <f t="shared" si="0"/>
        <v>0.04171296296296295</v>
      </c>
      <c r="G10" s="32">
        <f>F10/data!$B$3</f>
        <v>0.0035349968612680463</v>
      </c>
      <c r="H10" s="33">
        <f>'stage 4'!$H$19</f>
        <v>18</v>
      </c>
      <c r="I10" s="34">
        <f>'stage 4'!$G$19</f>
        <v>0.20856481481481481</v>
      </c>
      <c r="J10" s="35">
        <f>I10/SUM(data!$B$3:B6)</f>
        <v>0.0065586419753086425</v>
      </c>
    </row>
    <row r="11" spans="1:10" ht="20.25" customHeight="1">
      <c r="A11">
        <v>5</v>
      </c>
      <c r="B11" t="s">
        <v>40</v>
      </c>
      <c r="C11" s="29">
        <f>'stage 5'!$C$19</f>
        <v>0.5210648148148148</v>
      </c>
      <c r="D11" s="30">
        <v>0.6326388888888889</v>
      </c>
      <c r="E11" s="31">
        <f>'stage 5'!$I$19</f>
        <v>19</v>
      </c>
      <c r="F11" s="30">
        <f t="shared" si="0"/>
        <v>0.11157407407407405</v>
      </c>
      <c r="G11" s="32">
        <f>F11/data!$B$3</f>
        <v>0.009455430006277462</v>
      </c>
      <c r="H11" s="33">
        <f>'stage 5'!$H$19</f>
        <v>19</v>
      </c>
      <c r="I11" s="34">
        <f>'stage 5'!$G$19</f>
        <v>0.32013888888888886</v>
      </c>
      <c r="J11" s="35">
        <f>I11/SUM(data!$B$3:B7)</f>
        <v>0.007604249142253893</v>
      </c>
    </row>
    <row r="12" spans="1:10" ht="20.25" customHeight="1">
      <c r="A12">
        <v>6</v>
      </c>
      <c r="B12" t="s">
        <v>41</v>
      </c>
      <c r="C12" s="29" t="str">
        <f>'stage 6'!$D$19</f>
        <v>13:30:00</v>
      </c>
      <c r="D12" s="30">
        <f>'stage 6'!$E$19</f>
        <v>0.6229976851851852</v>
      </c>
      <c r="E12" s="31">
        <f>'stage 6'!$J$19</f>
        <v>13</v>
      </c>
      <c r="F12" s="30">
        <f t="shared" si="0"/>
        <v>0.06049768518518517</v>
      </c>
      <c r="G12" s="32">
        <f>F12/data!$B$3</f>
        <v>0.005126922473320777</v>
      </c>
      <c r="H12" s="33">
        <f>'stage 6'!$I$19</f>
        <v>18</v>
      </c>
      <c r="I12" s="34">
        <f>'stage 6'!$H$19</f>
        <v>0.38063657407407403</v>
      </c>
      <c r="J12" s="35">
        <f>I12/SUM(data!$B$3:B8)</f>
        <v>0.007264056757138818</v>
      </c>
    </row>
    <row r="13" spans="1:10" ht="20.25" customHeight="1">
      <c r="A13">
        <v>7</v>
      </c>
      <c r="B13" t="s">
        <v>42</v>
      </c>
      <c r="C13" s="29">
        <f>'stage 7'!$C$19</f>
        <v>0.6229976851851852</v>
      </c>
      <c r="D13" s="30">
        <f>'stage 7'!$D$19</f>
        <v>0.6827546296296297</v>
      </c>
      <c r="E13" s="31">
        <f>'stage 7'!$I$19</f>
        <v>17</v>
      </c>
      <c r="F13" s="30">
        <f t="shared" si="0"/>
        <v>0.05975694444444457</v>
      </c>
      <c r="G13" s="32">
        <f>F13/data!$B$3</f>
        <v>0.005064147834274963</v>
      </c>
      <c r="H13" s="33">
        <f>'stage 7'!$H$19</f>
        <v>19</v>
      </c>
      <c r="I13" s="34">
        <f>'stage 7'!$G$19</f>
        <v>0.4403935185185186</v>
      </c>
      <c r="J13" s="35">
        <f>I13/SUM(data!$B$3:B9)</f>
        <v>0.007160870219813311</v>
      </c>
    </row>
    <row r="14" spans="1:10" ht="20.25" customHeight="1">
      <c r="A14">
        <v>8</v>
      </c>
      <c r="B14" t="s">
        <v>43</v>
      </c>
      <c r="C14" s="29">
        <f>'stage 8'!$C$19</f>
        <v>0.6827546296296297</v>
      </c>
      <c r="D14" s="30">
        <f>'stage 8'!$D$19</f>
        <v>0.7372916666666667</v>
      </c>
      <c r="E14" s="31">
        <f>'stage 8'!$I$19</f>
        <v>19</v>
      </c>
      <c r="F14" s="30">
        <f t="shared" si="0"/>
        <v>0.05453703703703694</v>
      </c>
      <c r="G14" s="32">
        <f>F14/data!$B$3</f>
        <v>0.004621782799748893</v>
      </c>
      <c r="H14" s="33">
        <f>'stage 8'!$H$19</f>
        <v>19</v>
      </c>
      <c r="I14" s="34">
        <f>'stage 8'!$G$19</f>
        <v>0.49493055555555554</v>
      </c>
      <c r="J14" s="35">
        <f>I14/SUM(data!$B$3:B10)</f>
        <v>0.007131564201088698</v>
      </c>
    </row>
    <row r="15" spans="1:10" ht="20.25" customHeight="1">
      <c r="A15">
        <v>9</v>
      </c>
      <c r="B15" t="s">
        <v>51</v>
      </c>
      <c r="C15" s="29" t="str">
        <f>'stage 9'!$D$19</f>
        <v>16:30:00</v>
      </c>
      <c r="D15" s="30">
        <f>'stage 9'!$E$19</f>
        <v>0.7368402777777777</v>
      </c>
      <c r="E15" s="31">
        <f>'stage 9'!$J$19</f>
        <v>1</v>
      </c>
      <c r="F15" s="30">
        <f t="shared" si="0"/>
        <v>0.04934027777777772</v>
      </c>
      <c r="G15" s="32">
        <f>F15/data!$B$3</f>
        <v>0.004181379472693027</v>
      </c>
      <c r="H15" s="33">
        <f>'stage 9'!$I$19</f>
        <v>18</v>
      </c>
      <c r="I15" s="34">
        <f>'stage 9'!$H$19</f>
        <v>0.5442708333333333</v>
      </c>
      <c r="J15" s="35">
        <f>I15/SUM(data!$B$3:B11)</f>
        <v>0.006811900292031706</v>
      </c>
    </row>
    <row r="16" spans="1:10" ht="20.25" customHeight="1">
      <c r="A16">
        <v>10</v>
      </c>
      <c r="B16" t="s">
        <v>45</v>
      </c>
      <c r="C16" s="29">
        <f>'stage 10'!$D$19</f>
        <v>0.7368402777777777</v>
      </c>
      <c r="D16" s="30">
        <f>'stage 10'!$E$19</f>
        <v>0.7827777777777777</v>
      </c>
      <c r="E16" s="31">
        <f>'stage 10'!$J$19</f>
        <v>5</v>
      </c>
      <c r="F16" s="30">
        <f t="shared" si="0"/>
        <v>0.045937499999999964</v>
      </c>
      <c r="G16" s="32">
        <f>F16/data!$B$3</f>
        <v>0.003893008474576268</v>
      </c>
      <c r="H16" s="33">
        <f>'stage 10'!$I$19</f>
        <v>18</v>
      </c>
      <c r="I16" s="34">
        <f>'stage 10'!$H$19</f>
        <v>0.5902083333333332</v>
      </c>
      <c r="J16" s="35">
        <f>I16/SUM(data!$B$3:B12)</f>
        <v>0.006601882923191647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64</v>
      </c>
    </row>
    <row r="4" spans="1:2" ht="12.75">
      <c r="A4" s="3" t="s">
        <v>5</v>
      </c>
      <c r="B4" s="3" t="s">
        <v>56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1'!$C$20</f>
        <v>0.3125</v>
      </c>
      <c r="D7" s="30">
        <f>'stage 1'!$D$20</f>
        <v>0.37550925925925926</v>
      </c>
      <c r="E7" s="31">
        <f>'stage 1'!$H$20</f>
        <v>12</v>
      </c>
      <c r="F7" s="30">
        <f>'stage 1'!$E$20</f>
        <v>0.06300925925925926</v>
      </c>
      <c r="G7" s="32">
        <f>'stage 1'!$F$20</f>
        <v>0.005339767733835531</v>
      </c>
      <c r="H7" s="33">
        <f>'stage 1'!$H$20</f>
        <v>12</v>
      </c>
      <c r="I7" s="34">
        <f>'stage 1'!$G$20</f>
        <v>0.06300925925925926</v>
      </c>
      <c r="J7" s="35">
        <f>I7/data!B3</f>
        <v>0.005339767733835531</v>
      </c>
    </row>
    <row r="8" spans="1:10" ht="20.25" customHeight="1">
      <c r="A8">
        <v>2</v>
      </c>
      <c r="B8" t="s">
        <v>37</v>
      </c>
      <c r="C8" s="29">
        <f>'stage 2'!$C$20</f>
        <v>0.37550925925925926</v>
      </c>
      <c r="D8" s="30">
        <f>'stage 2'!$D$20</f>
        <v>0.4044212962962963</v>
      </c>
      <c r="E8" s="31">
        <f>'stage 2'!$I$20</f>
        <v>2</v>
      </c>
      <c r="F8" s="30">
        <f>'stage 2'!$E$20</f>
        <v>0.02891203703703704</v>
      </c>
      <c r="G8" s="32">
        <f>'stage 2'!$F$20</f>
        <v>0.005560007122507123</v>
      </c>
      <c r="H8" s="33">
        <f>'stage 2'!$H$20</f>
        <v>7</v>
      </c>
      <c r="I8" s="34">
        <f>'stage 2'!$G$20</f>
        <v>0.0919212962962963</v>
      </c>
      <c r="J8" s="35">
        <f>I8/SUM(data!$B$3:B4)</f>
        <v>0.005407135076252724</v>
      </c>
    </row>
    <row r="9" spans="1:10" ht="20.25" customHeight="1">
      <c r="A9">
        <v>3</v>
      </c>
      <c r="B9" t="s">
        <v>50</v>
      </c>
      <c r="C9" s="29">
        <f>'stage 3'!$C$20</f>
        <v>0.4044212962962963</v>
      </c>
      <c r="D9" s="30">
        <f>'stage 3'!$D$20</f>
        <v>0.4413773148148148</v>
      </c>
      <c r="E9" s="31">
        <f>'stage 3'!$I$20</f>
        <v>4</v>
      </c>
      <c r="F9" s="30">
        <f>'stage 3'!$E$20</f>
        <v>0.036956018518518485</v>
      </c>
      <c r="G9" s="32">
        <f>'stage 3'!$F$20</f>
        <v>0.00479948292448292</v>
      </c>
      <c r="H9" s="33">
        <f>'stage 3'!$H$20</f>
        <v>3</v>
      </c>
      <c r="I9" s="34">
        <f>'stage 3'!$G$20</f>
        <v>0.1288773148148148</v>
      </c>
      <c r="J9" s="35">
        <f>I9/SUM(data!$B$3:B5)</f>
        <v>0.0052177050532313685</v>
      </c>
    </row>
    <row r="10" spans="1:10" ht="20.25" customHeight="1">
      <c r="A10">
        <v>4</v>
      </c>
      <c r="B10" t="s">
        <v>39</v>
      </c>
      <c r="C10" s="29">
        <f>'stage 4'!$C$20</f>
        <v>0.4413773148148148</v>
      </c>
      <c r="D10" s="30">
        <f>'stage 4'!$D$20</f>
        <v>0.4811342592592593</v>
      </c>
      <c r="E10" s="31">
        <f>'stage 4'!$I$20</f>
        <v>6</v>
      </c>
      <c r="F10" s="30">
        <f>'stage 4'!$E$20</f>
        <v>0.0397569444444445</v>
      </c>
      <c r="G10" s="32">
        <f>'stage 4'!$F$20</f>
        <v>0.005599569640062606</v>
      </c>
      <c r="H10" s="33">
        <f>'stage 4'!$H$20</f>
        <v>5</v>
      </c>
      <c r="I10" s="34">
        <f>'stage 4'!$G$20</f>
        <v>0.1686342592592593</v>
      </c>
      <c r="J10" s="35">
        <f>I10/SUM(data!$B$3:B6)</f>
        <v>0.005302964127649664</v>
      </c>
    </row>
    <row r="11" spans="1:10" ht="20.25" customHeight="1">
      <c r="A11">
        <v>5</v>
      </c>
      <c r="B11" t="s">
        <v>40</v>
      </c>
      <c r="C11" s="29">
        <f>'stage 5'!$C$20</f>
        <v>0.4811342592592593</v>
      </c>
      <c r="D11" s="30">
        <f>'stage 5'!$D$20</f>
        <v>0.5339467592592593</v>
      </c>
      <c r="E11" s="31">
        <f>'stage 5'!$I$20</f>
        <v>9</v>
      </c>
      <c r="F11" s="30">
        <f>'stage 5'!$E$20</f>
        <v>0.052812499999999984</v>
      </c>
      <c r="G11" s="32">
        <f>'stage 5'!$F$20</f>
        <v>0.0051274271844660175</v>
      </c>
      <c r="H11" s="33">
        <f>'stage 5'!$H$20</f>
        <v>4</v>
      </c>
      <c r="I11" s="34">
        <f>'stage 5'!$G$20</f>
        <v>0.22144675925925927</v>
      </c>
      <c r="J11" s="35">
        <f>I11/SUM(data!$B$3:B7)</f>
        <v>0.005260018034661741</v>
      </c>
    </row>
    <row r="12" spans="1:10" ht="20.25" customHeight="1">
      <c r="A12">
        <v>6</v>
      </c>
      <c r="B12" t="s">
        <v>41</v>
      </c>
      <c r="C12" s="29">
        <f>'stage 6'!$D$20</f>
        <v>0.5339467592592593</v>
      </c>
      <c r="D12" s="30">
        <f>'stage 6'!$E$20</f>
        <v>0.5836226851851852</v>
      </c>
      <c r="E12" s="31">
        <f>'stage 6'!$J$20</f>
        <v>7</v>
      </c>
      <c r="F12" s="30">
        <f>'stage 6'!$F$20</f>
        <v>0.04967592592592596</v>
      </c>
      <c r="G12" s="32">
        <f>'stage 6'!$G$20</f>
        <v>0.004822905429701549</v>
      </c>
      <c r="H12" s="33">
        <f>'stage 6'!$I$20</f>
        <v>3</v>
      </c>
      <c r="I12" s="34">
        <f>'stage 6'!$H$20</f>
        <v>0.27112268518518523</v>
      </c>
      <c r="J12" s="35">
        <f>I12/SUM(data!$B$3:B8)</f>
        <v>0.005174097045518803</v>
      </c>
    </row>
    <row r="13" spans="1:10" ht="20.25" customHeight="1">
      <c r="A13">
        <v>7</v>
      </c>
      <c r="B13" t="s">
        <v>42</v>
      </c>
      <c r="C13" s="29">
        <f>'stage 7'!$C$20</f>
        <v>0.5836226851851852</v>
      </c>
      <c r="D13" s="30">
        <f>'stage 7'!$D$20</f>
        <v>0.6233796296296296</v>
      </c>
      <c r="E13" s="31">
        <f>'stage 7'!$I$20</f>
        <v>3</v>
      </c>
      <c r="F13" s="30">
        <f>'stage 7'!$E$20</f>
        <v>0.03975694444444433</v>
      </c>
      <c r="G13" s="32">
        <f>'stage 7'!$F$20</f>
        <v>0.004368894993894982</v>
      </c>
      <c r="H13" s="33">
        <f>'stage 7'!$H$20</f>
        <v>3</v>
      </c>
      <c r="I13" s="34">
        <f>'stage 7'!$G$20</f>
        <v>0.31087962962962956</v>
      </c>
      <c r="J13" s="35">
        <f>I13/SUM(data!$B$3:B9)</f>
        <v>0.005054953327311051</v>
      </c>
    </row>
    <row r="14" spans="1:10" ht="20.25" customHeight="1">
      <c r="A14">
        <v>8</v>
      </c>
      <c r="B14" t="s">
        <v>43</v>
      </c>
      <c r="C14" s="29">
        <f>'stage 8'!$C$20</f>
        <v>0.6233796296296296</v>
      </c>
      <c r="D14" s="30">
        <f>'stage 8'!$D$20</f>
        <v>0.6571412037037038</v>
      </c>
      <c r="E14" s="31">
        <f>'stage 8'!$I$20</f>
        <v>1</v>
      </c>
      <c r="F14" s="30">
        <f>'stage 8'!$E$20</f>
        <v>0.03376157407407421</v>
      </c>
      <c r="G14" s="32">
        <f>'stage 8'!$F$20</f>
        <v>0.0042736169714017985</v>
      </c>
      <c r="H14" s="33">
        <f>'stage 8'!$H$20</f>
        <v>3</v>
      </c>
      <c r="I14" s="34">
        <f>'stage 8'!$G$20</f>
        <v>0.34464120370370377</v>
      </c>
      <c r="J14" s="35">
        <f>I14/SUM(data!$B$3:B10)</f>
        <v>0.004966011580745011</v>
      </c>
    </row>
    <row r="15" spans="1:10" ht="20.25" customHeight="1">
      <c r="A15">
        <v>9</v>
      </c>
      <c r="B15" t="s">
        <v>51</v>
      </c>
      <c r="C15" s="29">
        <f>'stage 9'!$D$20</f>
        <v>0.6571412037037038</v>
      </c>
      <c r="D15" s="30">
        <f>'stage 9'!$E$20</f>
        <v>0.7075347222222222</v>
      </c>
      <c r="E15" s="31">
        <f>'stage 9'!$J$20</f>
        <v>4</v>
      </c>
      <c r="F15" s="30">
        <f>'stage 9'!$F$20</f>
        <v>0.050393518518518476</v>
      </c>
      <c r="G15" s="32">
        <f>'stage 9'!$G$20</f>
        <v>0.004799382716049379</v>
      </c>
      <c r="H15" s="33">
        <f>'stage 9'!$I$20</f>
        <v>3</v>
      </c>
      <c r="I15" s="34">
        <f>'stage 9'!$H$20</f>
        <v>0.39503472222222225</v>
      </c>
      <c r="J15" s="35">
        <f>I15/SUM(data!$B$3:B11)</f>
        <v>0.0049441141704908926</v>
      </c>
    </row>
    <row r="16" spans="1:10" ht="20.25" customHeight="1">
      <c r="A16">
        <v>10</v>
      </c>
      <c r="B16" t="s">
        <v>45</v>
      </c>
      <c r="C16" s="29">
        <f>'stage 10'!$D$20</f>
        <v>0.7075347222222222</v>
      </c>
      <c r="D16" s="30">
        <f>'stage 10'!$E$20</f>
        <v>0.7710879629629629</v>
      </c>
      <c r="E16" s="31">
        <f>'stage 10'!$J$20</f>
        <v>19</v>
      </c>
      <c r="F16" s="30">
        <f>'stage 10'!$F$20</f>
        <v>0.06355324074074065</v>
      </c>
      <c r="G16" s="32">
        <f>'stage 10'!$G$20</f>
        <v>0.006689814814814805</v>
      </c>
      <c r="H16" s="33">
        <f>'stage 10'!$I$20</f>
        <v>5</v>
      </c>
      <c r="I16" s="34">
        <f>'stage 10'!$H$20</f>
        <v>0.4585879629629629</v>
      </c>
      <c r="J16" s="35">
        <f>I16/SUM(data!$B$3:B12)</f>
        <v>0.005129619272516364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65</v>
      </c>
    </row>
    <row r="4" spans="1:2" ht="12.75">
      <c r="A4" s="3" t="s">
        <v>5</v>
      </c>
      <c r="B4" s="3" t="s">
        <v>55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1'!$C$21</f>
        <v>0.3125</v>
      </c>
      <c r="D7" s="30">
        <f>'stage 1'!$D$21</f>
        <v>0.36586805555555557</v>
      </c>
      <c r="E7" s="31">
        <f>'stage 1'!$H$21</f>
        <v>2</v>
      </c>
      <c r="F7" s="30">
        <f>'stage 1'!$E$21</f>
        <v>0.05336805555555557</v>
      </c>
      <c r="G7" s="32">
        <f>'stage 1'!$F$21</f>
        <v>0.004522716572504709</v>
      </c>
      <c r="H7" s="33">
        <f>'stage 1'!$H$21</f>
        <v>2</v>
      </c>
      <c r="I7" s="34">
        <f>'stage 1'!$G$21</f>
        <v>0.05336805555555557</v>
      </c>
      <c r="J7" s="35">
        <f>I7/data!B3</f>
        <v>0.004522716572504709</v>
      </c>
    </row>
    <row r="8" spans="1:10" ht="20.25" customHeight="1">
      <c r="A8">
        <v>2</v>
      </c>
      <c r="B8" t="s">
        <v>37</v>
      </c>
      <c r="C8" s="29">
        <f>'stage 2'!$C$21</f>
        <v>0.36586805555555557</v>
      </c>
      <c r="D8" s="30">
        <f>'stage 2'!$D$21</f>
        <v>0.4002314814814815</v>
      </c>
      <c r="E8" s="31">
        <f>'stage 2'!$I$21</f>
        <v>11</v>
      </c>
      <c r="F8" s="30">
        <f>'stage 2'!$E$21</f>
        <v>0.03436342592592595</v>
      </c>
      <c r="G8" s="32">
        <f>'stage 2'!$F$21</f>
        <v>0.006608351139601144</v>
      </c>
      <c r="H8" s="33">
        <f>'stage 2'!$H$21</f>
        <v>5</v>
      </c>
      <c r="I8" s="34">
        <f>'stage 2'!$G$21</f>
        <v>0.08773148148148152</v>
      </c>
      <c r="J8" s="35">
        <f>I8/SUM(data!$B$3:B4)</f>
        <v>0.005160675381263619</v>
      </c>
    </row>
    <row r="9" spans="1:10" ht="20.25" customHeight="1">
      <c r="A9">
        <v>3</v>
      </c>
      <c r="B9" t="s">
        <v>50</v>
      </c>
      <c r="C9" s="29">
        <f>'stage 3'!$C$21</f>
        <v>0.4002314814814815</v>
      </c>
      <c r="D9" s="30">
        <f>'stage 3'!$D$21</f>
        <v>0.4414120370370371</v>
      </c>
      <c r="E9" s="31">
        <f>'stage 3'!$I$21</f>
        <v>6</v>
      </c>
      <c r="F9" s="30">
        <f>'stage 3'!$E$21</f>
        <v>0.041180555555555554</v>
      </c>
      <c r="G9" s="32">
        <f>'stage 3'!$F$21</f>
        <v>0.0053481240981240975</v>
      </c>
      <c r="H9" s="33">
        <f>'stage 3'!$H$21</f>
        <v>4</v>
      </c>
      <c r="I9" s="34">
        <f>'stage 3'!$G$21</f>
        <v>0.12891203703703707</v>
      </c>
      <c r="J9" s="35">
        <f>I9/SUM(data!$B$3:B5)</f>
        <v>0.005219110811216076</v>
      </c>
    </row>
    <row r="10" spans="1:10" ht="20.25" customHeight="1">
      <c r="A10">
        <v>4</v>
      </c>
      <c r="B10" t="s">
        <v>39</v>
      </c>
      <c r="C10" s="29">
        <f>'stage 4'!$C$21</f>
        <v>0.4414120370370371</v>
      </c>
      <c r="D10" s="30">
        <f>'stage 4'!$D$21</f>
        <v>0.4886921296296296</v>
      </c>
      <c r="E10" s="31">
        <f>'stage 4'!$I$21</f>
        <v>15</v>
      </c>
      <c r="F10" s="30">
        <f>'stage 4'!$E$21</f>
        <v>0.047280092592592526</v>
      </c>
      <c r="G10" s="32">
        <f>'stage 4'!$F$21</f>
        <v>0.00665916797078768</v>
      </c>
      <c r="H10" s="33">
        <f>'stage 4'!$H$21</f>
        <v>7</v>
      </c>
      <c r="I10" s="34">
        <f>'stage 4'!$G$21</f>
        <v>0.1761921296296296</v>
      </c>
      <c r="J10" s="35">
        <f>I10/SUM(data!$B$3:B6)</f>
        <v>0.005540633007221057</v>
      </c>
    </row>
    <row r="11" spans="1:10" ht="20.25" customHeight="1">
      <c r="A11">
        <v>5</v>
      </c>
      <c r="B11" t="s">
        <v>40</v>
      </c>
      <c r="C11" s="29">
        <f>'stage 5'!$C$21</f>
        <v>0.4886921296296296</v>
      </c>
      <c r="D11" s="30">
        <f>'stage 5'!$D$21</f>
        <v>0.5367013888888889</v>
      </c>
      <c r="E11" s="31">
        <f>'stage 5'!$I$21</f>
        <v>3</v>
      </c>
      <c r="F11" s="30">
        <f>'stage 5'!$E$21</f>
        <v>0.04800925925925925</v>
      </c>
      <c r="G11" s="32">
        <f>'stage 5'!$F$21</f>
        <v>0.004661093131966917</v>
      </c>
      <c r="H11" s="33">
        <f>'stage 5'!$H$21</f>
        <v>6</v>
      </c>
      <c r="I11" s="34">
        <f>'stage 5'!$G$21</f>
        <v>0.22420138888888885</v>
      </c>
      <c r="J11" s="35">
        <f>I11/SUM(data!$B$3:B7)</f>
        <v>0.0053254486671945106</v>
      </c>
    </row>
    <row r="12" spans="1:10" ht="20.25" customHeight="1">
      <c r="A12">
        <v>6</v>
      </c>
      <c r="B12" t="s">
        <v>41</v>
      </c>
      <c r="C12" s="29">
        <f>'stage 6'!$D$21</f>
        <v>0.5367013888888889</v>
      </c>
      <c r="D12" s="30">
        <f>'stage 6'!$E$21</f>
        <v>0.5852546296296296</v>
      </c>
      <c r="E12" s="31">
        <f>'stage 6'!$J$21</f>
        <v>5</v>
      </c>
      <c r="F12" s="30">
        <f>'stage 6'!$F$21</f>
        <v>0.048553240740740744</v>
      </c>
      <c r="G12" s="32">
        <f>'stage 6'!$G$21</f>
        <v>0.0047139068680330815</v>
      </c>
      <c r="H12" s="33">
        <f>'stage 6'!$I$21</f>
        <v>7</v>
      </c>
      <c r="I12" s="34">
        <f>'stage 6'!$H$21</f>
        <v>0.2727546296296296</v>
      </c>
      <c r="J12" s="35">
        <f>I12/SUM(data!$B$3:B8)</f>
        <v>0.005205241023466214</v>
      </c>
    </row>
    <row r="13" spans="1:10" ht="20.25" customHeight="1">
      <c r="A13">
        <v>7</v>
      </c>
      <c r="B13" t="s">
        <v>42</v>
      </c>
      <c r="C13" s="29">
        <f>'stage 7'!$C$21</f>
        <v>0.5852546296296296</v>
      </c>
      <c r="D13" s="30">
        <f>'stage 7'!$D$21</f>
        <v>0.6295717592592592</v>
      </c>
      <c r="E13" s="31">
        <f>'stage 7'!$I$21</f>
        <v>5</v>
      </c>
      <c r="F13" s="30">
        <f>'stage 7'!$E$21</f>
        <v>0.04431712962962964</v>
      </c>
      <c r="G13" s="32">
        <f>'stage 7'!$F$21</f>
        <v>0.004870014245014246</v>
      </c>
      <c r="H13" s="33">
        <f>'stage 7'!$H$21</f>
        <v>5</v>
      </c>
      <c r="I13" s="34">
        <f>'stage 7'!$G$21</f>
        <v>0.31707175925925923</v>
      </c>
      <c r="J13" s="35">
        <f>I13/SUM(data!$B$3:B9)</f>
        <v>0.005155638361939175</v>
      </c>
    </row>
    <row r="14" spans="1:10" ht="20.25" customHeight="1">
      <c r="A14">
        <v>8</v>
      </c>
      <c r="B14" t="s">
        <v>43</v>
      </c>
      <c r="C14" s="29">
        <f>'stage 8'!$C$21</f>
        <v>0.6295717592592592</v>
      </c>
      <c r="D14" s="30">
        <f>'stage 8'!$D$21</f>
        <v>0.676886574074074</v>
      </c>
      <c r="E14" s="31">
        <f>'stage 8'!$I$21</f>
        <v>14</v>
      </c>
      <c r="F14" s="30">
        <f>'stage 8'!$E$21</f>
        <v>0.04731481481481481</v>
      </c>
      <c r="G14" s="32">
        <f>'stage 8'!$F$21</f>
        <v>0.005989217065166431</v>
      </c>
      <c r="H14" s="33">
        <f>'stage 8'!$H$21</f>
        <v>7</v>
      </c>
      <c r="I14" s="34">
        <f>'stage 8'!$G$21</f>
        <v>0.36438657407407404</v>
      </c>
      <c r="J14" s="35">
        <f>I14/SUM(data!$B$3:B10)</f>
        <v>0.005250527003949195</v>
      </c>
    </row>
    <row r="15" spans="1:10" ht="20.25" customHeight="1">
      <c r="A15">
        <v>9</v>
      </c>
      <c r="B15" t="s">
        <v>51</v>
      </c>
      <c r="C15" s="29">
        <f>'stage 9'!$D$21</f>
        <v>0.676886574074074</v>
      </c>
      <c r="D15" s="30">
        <f>'stage 9'!$E$21</f>
        <v>0.7338657407407408</v>
      </c>
      <c r="E15" s="31">
        <f>'stage 9'!$J$21</f>
        <v>11</v>
      </c>
      <c r="F15" s="30">
        <f>'stage 9'!$F$21</f>
        <v>0.0569791666666668</v>
      </c>
      <c r="G15" s="32">
        <f>'stage 9'!$G$21</f>
        <v>0.005426587301587314</v>
      </c>
      <c r="H15" s="33">
        <f>'stage 9'!$I$21</f>
        <v>7</v>
      </c>
      <c r="I15" s="34">
        <f>'stage 9'!$H$21</f>
        <v>0.42136574074074085</v>
      </c>
      <c r="J15" s="35">
        <f>I15/SUM(data!$B$3:B11)</f>
        <v>0.005273663839058084</v>
      </c>
    </row>
    <row r="16" spans="1:10" ht="20.25" customHeight="1">
      <c r="A16">
        <v>10</v>
      </c>
      <c r="B16" t="s">
        <v>45</v>
      </c>
      <c r="C16" s="29">
        <f>'stage 10'!$D$21</f>
        <v>0.7338657407407408</v>
      </c>
      <c r="D16" s="30">
        <f>'stage 10'!$E$21</f>
        <v>0.7714930555555556</v>
      </c>
      <c r="E16" s="31">
        <f>'stage 10'!$J$21</f>
        <v>1</v>
      </c>
      <c r="F16" s="30">
        <f>'stage 10'!$F$21</f>
        <v>0.03762731481481474</v>
      </c>
      <c r="G16" s="32">
        <f>'stage 10'!$G$21</f>
        <v>0.003960769980506815</v>
      </c>
      <c r="H16" s="33">
        <f>'stage 10'!$I$21</f>
        <v>6</v>
      </c>
      <c r="I16" s="34">
        <f>'stage 10'!$H$21</f>
        <v>0.4589930555555556</v>
      </c>
      <c r="J16" s="35">
        <f>I16/SUM(data!$B$3:B12)</f>
        <v>0.0051341505095699735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66</v>
      </c>
    </row>
    <row r="4" spans="1:2" ht="12.75">
      <c r="A4" s="3" t="s">
        <v>5</v>
      </c>
      <c r="B4" s="3" t="s">
        <v>28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1'!$C$22</f>
        <v>0.3125</v>
      </c>
      <c r="D7" s="30">
        <f>'stage 1'!$D$22</f>
        <v>0.36856481481481485</v>
      </c>
      <c r="E7" s="31">
        <f>'stage 1'!$H$22</f>
        <v>5</v>
      </c>
      <c r="F7" s="30">
        <f>'stage 1'!$E$22</f>
        <v>0.056064814814814845</v>
      </c>
      <c r="G7" s="32">
        <f>'stage 1'!$F$22</f>
        <v>0.004751255492780919</v>
      </c>
      <c r="H7" s="33">
        <f>'stage 1'!$H$22</f>
        <v>5</v>
      </c>
      <c r="I7" s="34">
        <f>'stage 1'!$G$22</f>
        <v>0.056064814814814845</v>
      </c>
      <c r="J7" s="35">
        <f>I7/data!B3</f>
        <v>0.004751255492780919</v>
      </c>
    </row>
    <row r="8" spans="1:10" ht="20.25" customHeight="1">
      <c r="A8">
        <v>2</v>
      </c>
      <c r="B8" t="s">
        <v>37</v>
      </c>
      <c r="C8" s="29">
        <f>'stage 2'!$C$22</f>
        <v>0.36856481481481485</v>
      </c>
      <c r="D8" s="30">
        <f>'stage 2'!$D$22</f>
        <v>0.3990509259259259</v>
      </c>
      <c r="E8" s="31">
        <f>'stage 2'!$I$22</f>
        <v>3</v>
      </c>
      <c r="F8" s="30">
        <f>'stage 2'!$E$22</f>
        <v>0.030486111111111047</v>
      </c>
      <c r="G8" s="32">
        <f>'stage 2'!$F$22</f>
        <v>0.005862713675213663</v>
      </c>
      <c r="H8" s="33">
        <f>'stage 2'!$H$22</f>
        <v>3</v>
      </c>
      <c r="I8" s="34">
        <f>'stage 2'!$G$22</f>
        <v>0.08655092592592589</v>
      </c>
      <c r="J8" s="35">
        <f>I8/SUM(data!$B$3:B4)</f>
        <v>0.00509123093681917</v>
      </c>
    </row>
    <row r="9" spans="1:10" ht="20.25" customHeight="1">
      <c r="A9">
        <v>3</v>
      </c>
      <c r="B9" t="s">
        <v>50</v>
      </c>
      <c r="C9" s="29">
        <f>'stage 3'!$C$22</f>
        <v>0.3990509259259259</v>
      </c>
      <c r="D9" s="30">
        <f>'stage 3'!$D$22</f>
        <v>0.44355324074074076</v>
      </c>
      <c r="E9" s="31">
        <f>'stage 3'!$I$22</f>
        <v>11</v>
      </c>
      <c r="F9" s="30">
        <f>'stage 3'!$E$22</f>
        <v>0.04450231481481487</v>
      </c>
      <c r="G9" s="32">
        <f>'stage 3'!$F$22</f>
        <v>0.005779521404521411</v>
      </c>
      <c r="H9" s="33">
        <f>'stage 3'!$H$22</f>
        <v>6</v>
      </c>
      <c r="I9" s="34">
        <f>'stage 3'!$G$22</f>
        <v>0.13105324074074076</v>
      </c>
      <c r="J9" s="35">
        <f>I9/SUM(data!$B$3:B5)</f>
        <v>0.005305799220272906</v>
      </c>
    </row>
    <row r="10" spans="1:10" ht="20.25" customHeight="1">
      <c r="A10">
        <v>4</v>
      </c>
      <c r="B10" t="s">
        <v>39</v>
      </c>
      <c r="C10" s="29">
        <f>'stage 4'!$C$22</f>
        <v>0.44355324074074076</v>
      </c>
      <c r="D10" s="30">
        <f>'stage 4'!$D$22</f>
        <v>0.48056712962962966</v>
      </c>
      <c r="E10" s="31">
        <f>'stage 4'!$I$22</f>
        <v>3</v>
      </c>
      <c r="F10" s="30">
        <f>'stage 4'!$E$22</f>
        <v>0.0370138888888889</v>
      </c>
      <c r="G10" s="32">
        <f>'stage 4'!$F$22</f>
        <v>0.005213223787167451</v>
      </c>
      <c r="H10" s="33">
        <f>'stage 4'!$H$22</f>
        <v>4</v>
      </c>
      <c r="I10" s="34">
        <f>'stage 4'!$G$22</f>
        <v>0.16806712962962966</v>
      </c>
      <c r="J10" s="35">
        <f>I10/SUM(data!$B$3:B6)</f>
        <v>0.005285129862566971</v>
      </c>
    </row>
    <row r="11" spans="1:10" ht="20.25" customHeight="1">
      <c r="A11">
        <v>5</v>
      </c>
      <c r="B11" t="s">
        <v>40</v>
      </c>
      <c r="C11" s="29">
        <f>'stage 5'!$C$22</f>
        <v>0.48056712962962966</v>
      </c>
      <c r="D11" s="30">
        <f>'stage 5'!$D$22</f>
        <v>0.5276851851851853</v>
      </c>
      <c r="E11" s="31">
        <f>'stage 5'!$I$22</f>
        <v>2</v>
      </c>
      <c r="F11" s="30">
        <f>'stage 5'!$E$22</f>
        <v>0.047118055555555594</v>
      </c>
      <c r="G11" s="32">
        <f>'stage 5'!$F$22</f>
        <v>0.0045745685005393775</v>
      </c>
      <c r="H11" s="33">
        <f>'stage 5'!$H$22</f>
        <v>3</v>
      </c>
      <c r="I11" s="34">
        <f>'stage 5'!$G$22</f>
        <v>0.21518518518518526</v>
      </c>
      <c r="J11" s="35">
        <f>I11/SUM(data!$B$3:B7)</f>
        <v>0.0051112870590305295</v>
      </c>
    </row>
    <row r="12" spans="1:10" ht="20.25" customHeight="1">
      <c r="A12">
        <v>6</v>
      </c>
      <c r="B12" t="s">
        <v>41</v>
      </c>
      <c r="C12" s="29">
        <f>'stage 6'!$D$22</f>
        <v>0.5276851851851853</v>
      </c>
      <c r="D12" s="30">
        <f>'stage 6'!$E$22</f>
        <v>0.5849189814814815</v>
      </c>
      <c r="E12" s="31">
        <f>'stage 6'!$J$22</f>
        <v>10</v>
      </c>
      <c r="F12" s="30">
        <f>'stage 6'!$F$22</f>
        <v>0.05723379629629621</v>
      </c>
      <c r="G12" s="32">
        <f>'stage 6'!$G$22</f>
        <v>0.0055566792520675935</v>
      </c>
      <c r="H12" s="33">
        <f>'stage 6'!$I$22</f>
        <v>6</v>
      </c>
      <c r="I12" s="34">
        <f>'stage 6'!$H$22</f>
        <v>0.27241898148148147</v>
      </c>
      <c r="J12" s="35">
        <f>I12/SUM(data!$B$3:B8)</f>
        <v>0.005198835524455754</v>
      </c>
    </row>
    <row r="13" spans="1:10" ht="20.25" customHeight="1">
      <c r="A13">
        <v>7</v>
      </c>
      <c r="B13" t="s">
        <v>42</v>
      </c>
      <c r="C13" s="29">
        <f>'stage 7'!$C$22</f>
        <v>0.5849189814814815</v>
      </c>
      <c r="D13" s="30">
        <f>'stage 7'!$D$22</f>
        <v>0.6291087962962963</v>
      </c>
      <c r="E13" s="31">
        <f>'stage 7'!$I$22</f>
        <v>4</v>
      </c>
      <c r="F13" s="30">
        <f>'stage 7'!$E$22</f>
        <v>0.044189814814814876</v>
      </c>
      <c r="G13" s="32">
        <f>'stage 7'!$F$22</f>
        <v>0.004856023606023613</v>
      </c>
      <c r="H13" s="33">
        <f>'stage 7'!$H$22</f>
        <v>4</v>
      </c>
      <c r="I13" s="34">
        <f>'stage 7'!$G$22</f>
        <v>0.31660879629629635</v>
      </c>
      <c r="J13" s="35">
        <f>I13/SUM(data!$B$3:B9)</f>
        <v>0.005148110508882868</v>
      </c>
    </row>
    <row r="14" spans="1:10" ht="20.25" customHeight="1">
      <c r="A14">
        <v>8</v>
      </c>
      <c r="B14" t="s">
        <v>43</v>
      </c>
      <c r="C14" s="29">
        <f>'stage 8'!$C$22</f>
        <v>0.6291087962962963</v>
      </c>
      <c r="D14" s="30">
        <f>'stage 8'!$D$22</f>
        <v>0.6723958333333333</v>
      </c>
      <c r="E14" s="31">
        <f>'stage 8'!$I$22</f>
        <v>11</v>
      </c>
      <c r="F14" s="30">
        <f>'stage 8'!$E$22</f>
        <v>0.04328703703703696</v>
      </c>
      <c r="G14" s="32">
        <f>'stage 8'!$F$22</f>
        <v>0.005479371776840121</v>
      </c>
      <c r="H14" s="33">
        <f>'stage 8'!$H$22</f>
        <v>6</v>
      </c>
      <c r="I14" s="34">
        <f>'stage 8'!$G$22</f>
        <v>0.3598958333333333</v>
      </c>
      <c r="J14" s="35">
        <f>I14/SUM(data!$B$3:B10)</f>
        <v>0.0051858189241114315</v>
      </c>
    </row>
    <row r="15" spans="1:10" ht="20.25" customHeight="1">
      <c r="A15">
        <v>9</v>
      </c>
      <c r="B15" t="s">
        <v>51</v>
      </c>
      <c r="C15" s="29">
        <f>'stage 9'!$D$22</f>
        <v>0.6723958333333333</v>
      </c>
      <c r="D15" s="30">
        <f>'stage 9'!$E$22</f>
        <v>0.7277546296296297</v>
      </c>
      <c r="E15" s="31">
        <f>'stage 9'!$J$22</f>
        <v>10</v>
      </c>
      <c r="F15" s="30">
        <f>'stage 9'!$F$22</f>
        <v>0.055358796296296364</v>
      </c>
      <c r="G15" s="32">
        <f>'stage 9'!$G$22</f>
        <v>0.005272266313932987</v>
      </c>
      <c r="H15" s="33">
        <f>'stage 9'!$I$22</f>
        <v>6</v>
      </c>
      <c r="I15" s="34">
        <f>'stage 9'!$H$22</f>
        <v>0.41525462962962967</v>
      </c>
      <c r="J15" s="35">
        <f>I15/SUM(data!$B$3:B11)</f>
        <v>0.00519717934455106</v>
      </c>
    </row>
    <row r="16" spans="1:10" ht="20.25" customHeight="1">
      <c r="A16">
        <v>10</v>
      </c>
      <c r="B16" t="s">
        <v>45</v>
      </c>
      <c r="C16" s="29">
        <f>'stage 10'!$D$22</f>
        <v>0.7277546296296297</v>
      </c>
      <c r="D16" s="30">
        <f>'stage 10'!$E$22</f>
        <v>0.7663425925925926</v>
      </c>
      <c r="E16" s="31">
        <f>'stage 10'!$J$22</f>
        <v>2</v>
      </c>
      <c r="F16" s="30">
        <f>'stage 10'!$F$22</f>
        <v>0.03858796296296296</v>
      </c>
      <c r="G16" s="32">
        <f>'stage 10'!$G$22</f>
        <v>0.004061890838206628</v>
      </c>
      <c r="H16" s="33">
        <f>'stage 10'!$I$22</f>
        <v>3</v>
      </c>
      <c r="I16" s="34">
        <f>'stage 10'!$H$22</f>
        <v>0.45384259259259263</v>
      </c>
      <c r="J16" s="35">
        <f>I16/SUM(data!$B$3:B12)</f>
        <v>0.005076539067031238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67</v>
      </c>
    </row>
    <row r="4" spans="1:2" ht="12.75">
      <c r="A4" s="3" t="s">
        <v>5</v>
      </c>
      <c r="B4" s="3" t="s">
        <v>29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1'!$C$23</f>
        <v>0.3125</v>
      </c>
      <c r="D7" s="30">
        <f>'stage 1'!$D$23</f>
        <v>0.37755787037037036</v>
      </c>
      <c r="E7" s="31">
        <f>'stage 1'!$H$23</f>
        <v>15</v>
      </c>
      <c r="F7" s="30">
        <f>'stage 1'!$E$23</f>
        <v>0.06505787037037036</v>
      </c>
      <c r="G7" s="32">
        <f>'stage 1'!$F$23</f>
        <v>0.005513378844946641</v>
      </c>
      <c r="H7" s="33">
        <f>'stage 1'!$H$23</f>
        <v>15</v>
      </c>
      <c r="I7" s="34">
        <f>'stage 1'!$G$23</f>
        <v>0.06505787037037036</v>
      </c>
      <c r="J7" s="35">
        <f>I7/data!B3</f>
        <v>0.005513378844946641</v>
      </c>
    </row>
    <row r="8" spans="1:10" ht="20.25" customHeight="1">
      <c r="A8">
        <v>2</v>
      </c>
      <c r="B8" t="s">
        <v>37</v>
      </c>
      <c r="C8" s="29">
        <f>'stage 2'!$C$23</f>
        <v>0.37755787037037036</v>
      </c>
      <c r="D8" s="30">
        <f>'stage 2'!$D$23</f>
        <v>0.4107638888888889</v>
      </c>
      <c r="E8" s="31">
        <f>'stage 2'!$I$23</f>
        <v>9</v>
      </c>
      <c r="F8" s="30">
        <f>'stage 2'!$E$23</f>
        <v>0.03320601851851851</v>
      </c>
      <c r="G8" s="32">
        <f>'stage 2'!$F$23</f>
        <v>0.00638577279202279</v>
      </c>
      <c r="H8" s="33">
        <f>'stage 2'!$H$23</f>
        <v>12</v>
      </c>
      <c r="I8" s="34">
        <f>'stage 2'!$G$23</f>
        <v>0.09826388888888887</v>
      </c>
      <c r="J8" s="35">
        <f>I8/SUM(data!$B$3:B4)</f>
        <v>0.005780228758169934</v>
      </c>
    </row>
    <row r="9" spans="1:10" ht="20.25" customHeight="1">
      <c r="A9">
        <v>3</v>
      </c>
      <c r="B9" t="s">
        <v>50</v>
      </c>
      <c r="C9" s="29">
        <f>'stage 3'!$C$23</f>
        <v>0.4107638888888889</v>
      </c>
      <c r="D9" s="30">
        <f>'stage 3'!$D$23</f>
        <v>0.4610648148148148</v>
      </c>
      <c r="E9" s="31">
        <f>'stage 3'!$I$23</f>
        <v>16</v>
      </c>
      <c r="F9" s="30">
        <f>'stage 3'!$E$23</f>
        <v>0.05030092592592594</v>
      </c>
      <c r="G9" s="32">
        <f>'stage 3'!$F$23</f>
        <v>0.006532587782587785</v>
      </c>
      <c r="H9" s="33">
        <f>'stage 3'!$H$23</f>
        <v>16</v>
      </c>
      <c r="I9" s="34">
        <f>'stage 3'!$G$23</f>
        <v>0.14856481481481482</v>
      </c>
      <c r="J9" s="35">
        <f>I9/SUM(data!$B$3:B5)</f>
        <v>0.006014769830559304</v>
      </c>
    </row>
    <row r="10" spans="1:10" ht="20.25" customHeight="1">
      <c r="A10">
        <v>4</v>
      </c>
      <c r="B10" t="s">
        <v>39</v>
      </c>
      <c r="C10" s="29">
        <f>'stage 4'!$C$23</f>
        <v>0.4610648148148148</v>
      </c>
      <c r="D10" s="30">
        <f>'stage 4'!$D$23</f>
        <v>0.5025462962962963</v>
      </c>
      <c r="E10" s="31">
        <f>'stage 4'!$I$23</f>
        <v>9</v>
      </c>
      <c r="F10" s="30">
        <f>'stage 4'!$E$23</f>
        <v>0.04148148148148151</v>
      </c>
      <c r="G10" s="32">
        <f>'stage 4'!$F$23</f>
        <v>0.005842462180490353</v>
      </c>
      <c r="H10" s="33">
        <f>'stage 4'!$H$23</f>
        <v>14</v>
      </c>
      <c r="I10" s="34">
        <f>'stage 4'!$G$23</f>
        <v>0.19004629629629632</v>
      </c>
      <c r="J10" s="35">
        <f>I10/SUM(data!$B$3:B6)</f>
        <v>0.005976298625669696</v>
      </c>
    </row>
    <row r="11" spans="1:10" ht="20.25" customHeight="1">
      <c r="A11">
        <v>5</v>
      </c>
      <c r="B11" t="s">
        <v>40</v>
      </c>
      <c r="C11" s="29">
        <f>'stage 5'!$C$23</f>
        <v>0.5025462962962963</v>
      </c>
      <c r="D11" s="30">
        <f>'stage 5'!$D$23</f>
        <v>0.5663888888888889</v>
      </c>
      <c r="E11" s="31">
        <f>'stage 5'!$I$23</f>
        <v>12</v>
      </c>
      <c r="F11" s="30">
        <f>'stage 5'!$E$23</f>
        <v>0.06384259259259262</v>
      </c>
      <c r="G11" s="32">
        <f>'stage 5'!$F$23</f>
        <v>0.006198309960445885</v>
      </c>
      <c r="H11" s="33">
        <f>'stage 5'!$H$23</f>
        <v>14</v>
      </c>
      <c r="I11" s="34">
        <f>'stage 5'!$G$23</f>
        <v>0.25388888888888894</v>
      </c>
      <c r="J11" s="35">
        <f>I11/SUM(data!$B$3:B7)</f>
        <v>0.006030614937978361</v>
      </c>
    </row>
    <row r="12" spans="1:10" ht="20.25" customHeight="1">
      <c r="A12">
        <v>6</v>
      </c>
      <c r="B12" t="s">
        <v>41</v>
      </c>
      <c r="C12" s="29" t="str">
        <f>'stage 6'!$D$23</f>
        <v>13:30:00</v>
      </c>
      <c r="D12" s="30">
        <f>'stage 6'!$E$23</f>
        <v>0.6224189814814814</v>
      </c>
      <c r="E12" s="31">
        <f>'stage 6'!$J$23</f>
        <v>12</v>
      </c>
      <c r="F12" s="30">
        <f>'stage 6'!$F$23</f>
        <v>0.05991898148148145</v>
      </c>
      <c r="G12" s="32">
        <f>'stage 6'!$G$23</f>
        <v>0.0058173768428622765</v>
      </c>
      <c r="H12" s="33">
        <f>'stage 6'!$I$23</f>
        <v>13</v>
      </c>
      <c r="I12" s="34">
        <f>'stage 6'!$H$23</f>
        <v>0.3138078703703704</v>
      </c>
      <c r="J12" s="35">
        <f>I12/SUM(data!$B$3:B8)</f>
        <v>0.0059886998162284434</v>
      </c>
    </row>
    <row r="13" spans="1:10" ht="20.25" customHeight="1">
      <c r="A13">
        <v>7</v>
      </c>
      <c r="B13" t="s">
        <v>42</v>
      </c>
      <c r="C13" s="29">
        <f>'stage 7'!$C$23</f>
        <v>0.6224189814814814</v>
      </c>
      <c r="D13" s="30">
        <f>'stage 7'!$D$23</f>
        <v>0.6776736111111111</v>
      </c>
      <c r="E13" s="31">
        <f>'stage 7'!$I$23</f>
        <v>14</v>
      </c>
      <c r="F13" s="30">
        <f>'stage 7'!$E$23</f>
        <v>0.05525462962962968</v>
      </c>
      <c r="G13" s="32">
        <f>'stage 7'!$F$23</f>
        <v>0.006071937321937328</v>
      </c>
      <c r="H13" s="33">
        <f>'stage 7'!$H$23</f>
        <v>13</v>
      </c>
      <c r="I13" s="34">
        <f>'stage 7'!$G$23</f>
        <v>0.36906250000000007</v>
      </c>
      <c r="J13" s="35">
        <f>I13/SUM(data!$B$3:B9)</f>
        <v>0.006001016260162604</v>
      </c>
    </row>
    <row r="14" spans="1:10" ht="20.25" customHeight="1">
      <c r="A14">
        <v>8</v>
      </c>
      <c r="B14" t="s">
        <v>43</v>
      </c>
      <c r="C14" s="29">
        <f>'stage 8'!$C$23</f>
        <v>0.6776736111111111</v>
      </c>
      <c r="D14" s="30">
        <f>'stage 8'!$D$23</f>
        <v>0.7277199074074074</v>
      </c>
      <c r="E14" s="31">
        <f>'stage 8'!$I$23</f>
        <v>18</v>
      </c>
      <c r="F14" s="30">
        <f>'stage 8'!$E$23</f>
        <v>0.05004629629629631</v>
      </c>
      <c r="G14" s="32">
        <f>'stage 8'!$F$23</f>
        <v>0.006334974214721052</v>
      </c>
      <c r="H14" s="33">
        <f>'stage 8'!$H$23</f>
        <v>15</v>
      </c>
      <c r="I14" s="34">
        <f>'stage 8'!$G$23</f>
        <v>0.4191087962962964</v>
      </c>
      <c r="J14" s="35">
        <f>I14/SUM(data!$B$3:B10)</f>
        <v>0.006039031646920698</v>
      </c>
    </row>
    <row r="15" spans="1:10" ht="20.25" customHeight="1">
      <c r="A15">
        <v>9</v>
      </c>
      <c r="B15" t="s">
        <v>51</v>
      </c>
      <c r="C15" s="29" t="str">
        <f>'stage 9'!$D$23</f>
        <v>16:30:00</v>
      </c>
      <c r="D15" s="30">
        <f>'stage 9'!$E$23</f>
        <v>0.7384259259259259</v>
      </c>
      <c r="E15" s="31">
        <f>'stage 9'!$J$23</f>
        <v>6</v>
      </c>
      <c r="F15" s="30">
        <f>'stage 9'!$F$23</f>
        <v>0.05092592592592593</v>
      </c>
      <c r="G15" s="32">
        <f>'stage 9'!$G$23</f>
        <v>0.004850088183421517</v>
      </c>
      <c r="H15" s="33">
        <f>'stage 9'!$I$23</f>
        <v>12</v>
      </c>
      <c r="I15" s="34">
        <f>'stage 9'!$H$23</f>
        <v>0.4700347222222223</v>
      </c>
      <c r="J15" s="35">
        <f>I15/SUM(data!$B$3:B11)</f>
        <v>0.00588278751216799</v>
      </c>
    </row>
    <row r="16" spans="1:10" ht="20.25" customHeight="1">
      <c r="A16">
        <v>10</v>
      </c>
      <c r="B16" t="s">
        <v>45</v>
      </c>
      <c r="C16" s="29">
        <f>'stage 10'!$D$23</f>
        <v>0.7384259259259259</v>
      </c>
      <c r="D16" s="30">
        <f>'stage 10'!$E$23</f>
        <v>0.7878587962962963</v>
      </c>
      <c r="E16" s="31">
        <f>'stage 10'!$J$23</f>
        <v>10</v>
      </c>
      <c r="F16" s="30">
        <f>'stage 10'!$F$23</f>
        <v>0.04943287037037036</v>
      </c>
      <c r="G16" s="32">
        <f>'stage 10'!$G$23</f>
        <v>0.005203460038986354</v>
      </c>
      <c r="H16" s="33">
        <f>'stage 10'!$I$23</f>
        <v>12</v>
      </c>
      <c r="I16" s="34">
        <f>'stage 10'!$H$23</f>
        <v>0.5194675925925927</v>
      </c>
      <c r="J16" s="35">
        <f>I16/SUM(data!$B$3:B12)</f>
        <v>0.005810599469715802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68</v>
      </c>
    </row>
    <row r="4" spans="1:2" ht="12.75">
      <c r="A4" s="3" t="s">
        <v>5</v>
      </c>
      <c r="B4" s="3" t="s">
        <v>25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1'!$C$24</f>
        <v>0.3125</v>
      </c>
      <c r="D7" s="30">
        <f>'stage 1'!$D$24</f>
        <v>0.3808912037037037</v>
      </c>
      <c r="E7" s="31">
        <f>'stage 1'!$H$24</f>
        <v>17</v>
      </c>
      <c r="F7" s="30">
        <f>'stage 1'!$E$24</f>
        <v>0.06839120370370372</v>
      </c>
      <c r="G7" s="32">
        <f>'stage 1'!$F$24</f>
        <v>0.005795864720652857</v>
      </c>
      <c r="H7" s="33">
        <f>'stage 1'!$H$24</f>
        <v>17</v>
      </c>
      <c r="I7" s="34">
        <f>'stage 1'!$G$24</f>
        <v>0.06839120370370372</v>
      </c>
      <c r="J7" s="35">
        <f>I7/data!B3</f>
        <v>0.005795864720652857</v>
      </c>
    </row>
    <row r="8" spans="1:10" ht="20.25" customHeight="1">
      <c r="A8">
        <v>2</v>
      </c>
      <c r="B8" t="s">
        <v>37</v>
      </c>
      <c r="C8" s="29">
        <f>'stage 2'!$C$24</f>
        <v>0.3808912037037037</v>
      </c>
      <c r="D8" s="30">
        <f>'stage 2'!$D$24</f>
        <v>0.4236689814814815</v>
      </c>
      <c r="E8" s="31">
        <f>'stage 2'!$I$24</f>
        <v>17</v>
      </c>
      <c r="F8" s="30">
        <f>'stage 2'!$E$24</f>
        <v>0.0427777777777778</v>
      </c>
      <c r="G8" s="32">
        <f>'stage 2'!$F$24</f>
        <v>0.008226495726495732</v>
      </c>
      <c r="H8" s="33">
        <f>'stage 2'!$H$24</f>
        <v>17</v>
      </c>
      <c r="I8" s="34">
        <f>'stage 2'!$G$24</f>
        <v>0.11116898148148152</v>
      </c>
      <c r="J8" s="35">
        <f>I8/SUM(data!$B$3:B4)</f>
        <v>0.006539351851851854</v>
      </c>
    </row>
    <row r="9" spans="1:10" ht="20.25" customHeight="1">
      <c r="A9">
        <v>3</v>
      </c>
      <c r="B9" t="s">
        <v>50</v>
      </c>
      <c r="C9" s="29">
        <f>'stage 3'!$C$24</f>
        <v>0.4236689814814815</v>
      </c>
      <c r="D9" s="30">
        <f>'stage 3'!$D$24</f>
        <v>0.4604166666666667</v>
      </c>
      <c r="E9" s="31">
        <f>'stage 3'!$I$24</f>
        <v>3</v>
      </c>
      <c r="F9" s="30">
        <f>'stage 3'!$E$24</f>
        <v>0.036747685185185175</v>
      </c>
      <c r="G9" s="32">
        <f>'stage 3'!$F$24</f>
        <v>0.004772426647426646</v>
      </c>
      <c r="H9" s="33">
        <f>'stage 3'!$H$24</f>
        <v>15</v>
      </c>
      <c r="I9" s="34">
        <f>'stage 3'!$G$24</f>
        <v>0.1479166666666667</v>
      </c>
      <c r="J9" s="35">
        <f>I9/SUM(data!$B$3:B5)</f>
        <v>0.005988529014844805</v>
      </c>
    </row>
    <row r="10" spans="1:10" ht="20.25" customHeight="1">
      <c r="A10">
        <v>4</v>
      </c>
      <c r="B10" t="s">
        <v>39</v>
      </c>
      <c r="C10" s="29">
        <f>'stage 4'!$C$24</f>
        <v>0.4604166666666667</v>
      </c>
      <c r="D10" s="30">
        <f>'stage 4'!$D$24</f>
        <v>0.5014583333333333</v>
      </c>
      <c r="E10" s="31">
        <f>'stage 4'!$I$24</f>
        <v>7</v>
      </c>
      <c r="F10" s="30">
        <f>'stage 4'!$E$24</f>
        <v>0.04104166666666664</v>
      </c>
      <c r="G10" s="32">
        <f>'stage 4'!$F$24</f>
        <v>0.00578051643192488</v>
      </c>
      <c r="H10" s="33">
        <f>'stage 4'!$H$24</f>
        <v>13</v>
      </c>
      <c r="I10" s="34">
        <f>'stage 4'!$G$24</f>
        <v>0.18895833333333334</v>
      </c>
      <c r="J10" s="35">
        <f>I10/SUM(data!$B$3:B6)</f>
        <v>0.005942085953878407</v>
      </c>
    </row>
    <row r="11" spans="1:10" ht="20.25" customHeight="1">
      <c r="A11">
        <v>5</v>
      </c>
      <c r="B11" t="s">
        <v>40</v>
      </c>
      <c r="C11" s="29">
        <f>'stage 5'!$C$24</f>
        <v>0.5014583333333333</v>
      </c>
      <c r="D11" s="30">
        <f>'stage 5'!$D$24</f>
        <v>0.5698958333333334</v>
      </c>
      <c r="E11" s="31">
        <f>'stage 5'!$I$24</f>
        <v>15</v>
      </c>
      <c r="F11" s="30">
        <f>'stage 5'!$E$24</f>
        <v>0.06843750000000004</v>
      </c>
      <c r="G11" s="32">
        <f>'stage 5'!$F$24</f>
        <v>0.006644417475728159</v>
      </c>
      <c r="H11" s="33">
        <f>'stage 5'!$H$24</f>
        <v>15</v>
      </c>
      <c r="I11" s="34">
        <f>'stage 5'!$G$24</f>
        <v>0.2573958333333334</v>
      </c>
      <c r="J11" s="35">
        <f>I11/SUM(data!$B$3:B7)</f>
        <v>0.0061139152810768035</v>
      </c>
    </row>
    <row r="12" spans="1:10" ht="20.25" customHeight="1">
      <c r="A12">
        <v>6</v>
      </c>
      <c r="B12" t="s">
        <v>41</v>
      </c>
      <c r="C12" s="29" t="str">
        <f>'stage 6'!$D$24</f>
        <v>13:30:00</v>
      </c>
      <c r="D12" s="30">
        <f>'stage 6'!$E$24</f>
        <v>0.6342592592592592</v>
      </c>
      <c r="E12" s="31">
        <f>'stage 6'!$J$24</f>
        <v>18</v>
      </c>
      <c r="F12" s="30">
        <f>'stage 6'!$F$24</f>
        <v>0.07175925925925919</v>
      </c>
      <c r="G12" s="32">
        <f>'stage 6'!$G$24</f>
        <v>0.006966918374685357</v>
      </c>
      <c r="H12" s="33">
        <f>'stage 6'!$I$24</f>
        <v>16</v>
      </c>
      <c r="I12" s="34">
        <f>'stage 6'!$H$24</f>
        <v>0.32915509259259257</v>
      </c>
      <c r="J12" s="35">
        <f>I12/SUM(data!$B$3:B8)</f>
        <v>0.0062815857364998595</v>
      </c>
    </row>
    <row r="13" spans="1:10" ht="20.25" customHeight="1">
      <c r="A13">
        <v>7</v>
      </c>
      <c r="B13" t="s">
        <v>42</v>
      </c>
      <c r="C13" s="29">
        <f>'stage 7'!$C$24</f>
        <v>0.6342592592592592</v>
      </c>
      <c r="D13" s="30">
        <f>'stage 7'!$D$24</f>
        <v>0.6798726851851852</v>
      </c>
      <c r="E13" s="31">
        <f>'stage 7'!$I$24</f>
        <v>7</v>
      </c>
      <c r="F13" s="30">
        <f>'stage 7'!$E$24</f>
        <v>0.04561342592592599</v>
      </c>
      <c r="G13" s="32">
        <f>'stage 7'!$F$24</f>
        <v>0.005012464387464394</v>
      </c>
      <c r="H13" s="33">
        <f>'stage 7'!$H$24</f>
        <v>15</v>
      </c>
      <c r="I13" s="34">
        <f>'stage 7'!$G$24</f>
        <v>0.37476851851851856</v>
      </c>
      <c r="J13" s="35">
        <f>I13/SUM(data!$B$3:B9)</f>
        <v>0.006093797049081603</v>
      </c>
    </row>
    <row r="14" spans="1:10" ht="20.25" customHeight="1">
      <c r="A14">
        <v>8</v>
      </c>
      <c r="B14" t="s">
        <v>43</v>
      </c>
      <c r="C14" s="29">
        <f>'stage 8'!$C$24</f>
        <v>0.6798726851851852</v>
      </c>
      <c r="D14" s="30">
        <f>'stage 8'!$D$24</f>
        <v>0.7185648148148148</v>
      </c>
      <c r="E14" s="31">
        <f>'stage 8'!$I$24</f>
        <v>3</v>
      </c>
      <c r="F14" s="30">
        <f>'stage 8'!$E$24</f>
        <v>0.038692129629629646</v>
      </c>
      <c r="G14" s="32">
        <f>'stage 8'!$F$24</f>
        <v>0.0048977379278012205</v>
      </c>
      <c r="H14" s="33">
        <f>'stage 8'!$H$24</f>
        <v>13</v>
      </c>
      <c r="I14" s="34">
        <f>'stage 8'!$G$24</f>
        <v>0.4134606481481482</v>
      </c>
      <c r="J14" s="35">
        <f>I14/SUM(data!$B$3:B10)</f>
        <v>0.0059576462269185625</v>
      </c>
    </row>
    <row r="15" spans="1:10" ht="20.25" customHeight="1">
      <c r="A15">
        <v>9</v>
      </c>
      <c r="B15" t="s">
        <v>51</v>
      </c>
      <c r="C15" s="29" t="str">
        <f>'stage 9'!$D$24</f>
        <v>16:30:00</v>
      </c>
      <c r="D15" s="30">
        <f>'stage 9'!$E$24</f>
        <v>0.7427083333333333</v>
      </c>
      <c r="E15" s="31">
        <f>'stage 9'!$J$24</f>
        <v>9</v>
      </c>
      <c r="F15" s="30">
        <f>'stage 9'!$F$24</f>
        <v>0.055208333333333304</v>
      </c>
      <c r="G15" s="32">
        <f>'stage 9'!$G$24</f>
        <v>0.005257936507936505</v>
      </c>
      <c r="H15" s="33">
        <f>'stage 9'!$I$24</f>
        <v>11</v>
      </c>
      <c r="I15" s="34">
        <f>'stage 9'!$H$24</f>
        <v>0.4686689814814815</v>
      </c>
      <c r="J15" s="35">
        <f>I15/SUM(data!$B$3:B11)</f>
        <v>0.005865694386501646</v>
      </c>
    </row>
    <row r="16" spans="1:10" ht="20.25" customHeight="1">
      <c r="A16">
        <v>10</v>
      </c>
      <c r="B16" t="s">
        <v>45</v>
      </c>
      <c r="C16" s="29">
        <f>'stage 10'!$D$24</f>
        <v>0.7427083333333333</v>
      </c>
      <c r="D16" s="30">
        <f>'stage 10'!$E$24</f>
        <v>0.7892129629629631</v>
      </c>
      <c r="E16" s="31">
        <f>'stage 10'!$J$24</f>
        <v>7</v>
      </c>
      <c r="F16" s="30">
        <f>'stage 10'!$F$24</f>
        <v>0.04650462962962976</v>
      </c>
      <c r="G16" s="32">
        <f>'stage 10'!$G$24</f>
        <v>0.004895224171539974</v>
      </c>
      <c r="H16" s="33">
        <f>'stage 10'!$I$24</f>
        <v>11</v>
      </c>
      <c r="I16" s="34">
        <f>'stage 10'!$H$24</f>
        <v>0.5151736111111113</v>
      </c>
      <c r="J16" s="35">
        <f>I16/SUM(data!$B$3:B12)</f>
        <v>0.005762568356947554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70</v>
      </c>
    </row>
    <row r="4" spans="1:2" ht="12.75">
      <c r="A4" s="3" t="s">
        <v>5</v>
      </c>
      <c r="B4" s="3" t="s">
        <v>59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1'!$C$26</f>
        <v>0.3125</v>
      </c>
      <c r="D7" s="30">
        <f>'stage 1'!$D$26</f>
        <v>0.37537037037037035</v>
      </c>
      <c r="E7" s="31">
        <f>'stage 1'!$H$26</f>
        <v>10</v>
      </c>
      <c r="F7" s="30">
        <f>'stage 1'!$E$26</f>
        <v>0.06287037037037035</v>
      </c>
      <c r="G7" s="32">
        <f>'stage 1'!$F$26</f>
        <v>0.005327997489014437</v>
      </c>
      <c r="H7" s="33">
        <f>'stage 1'!$H$26</f>
        <v>10</v>
      </c>
      <c r="I7" s="34">
        <f>'stage 1'!$G$26</f>
        <v>0.06287037037037035</v>
      </c>
      <c r="J7" s="35">
        <f>I7/data!B3</f>
        <v>0.005327997489014437</v>
      </c>
    </row>
    <row r="8" spans="1:10" ht="20.25" customHeight="1">
      <c r="A8">
        <v>2</v>
      </c>
      <c r="B8" t="s">
        <v>37</v>
      </c>
      <c r="C8" s="29">
        <f>'stage 2'!$C$26</f>
        <v>0.37537037037037035</v>
      </c>
      <c r="D8" s="30">
        <f>'stage 2'!$D$26</f>
        <v>0.4078819444444444</v>
      </c>
      <c r="E8" s="31">
        <f>'stage 2'!$I$26</f>
        <v>6</v>
      </c>
      <c r="F8" s="30">
        <f>'stage 2'!$E$26</f>
        <v>0.03251157407407407</v>
      </c>
      <c r="G8" s="32">
        <f>'stage 2'!$F$26</f>
        <v>0.006252225783475782</v>
      </c>
      <c r="H8" s="33">
        <f>'stage 2'!$H$26</f>
        <v>10</v>
      </c>
      <c r="I8" s="34">
        <f>'stage 2'!$G$26</f>
        <v>0.09538194444444442</v>
      </c>
      <c r="J8" s="35">
        <f>I8/SUM(data!$B$3:B4)</f>
        <v>0.005610702614379084</v>
      </c>
    </row>
    <row r="9" spans="1:10" ht="20.25" customHeight="1">
      <c r="A9">
        <v>3</v>
      </c>
      <c r="B9" t="s">
        <v>50</v>
      </c>
      <c r="C9" s="29">
        <f>'stage 3'!$C$26</f>
        <v>0.4078819444444444</v>
      </c>
      <c r="D9" s="30">
        <f>'stage 3'!$D$26</f>
        <v>0.4438194444444445</v>
      </c>
      <c r="E9" s="31">
        <f>'stage 3'!$I$26</f>
        <v>2</v>
      </c>
      <c r="F9" s="30">
        <f>'stage 3'!$E$26</f>
        <v>0.03593750000000007</v>
      </c>
      <c r="G9" s="32">
        <f>'stage 3'!$F$26</f>
        <v>0.004667207792207801</v>
      </c>
      <c r="H9" s="33">
        <f>'stage 3'!$H$26</f>
        <v>7</v>
      </c>
      <c r="I9" s="34">
        <f>'stage 3'!$G$26</f>
        <v>0.1313194444444445</v>
      </c>
      <c r="J9" s="35">
        <f>I9/SUM(data!$B$3:B5)</f>
        <v>0.005316576698155648</v>
      </c>
    </row>
    <row r="10" spans="1:10" ht="20.25" customHeight="1">
      <c r="A10">
        <v>4</v>
      </c>
      <c r="B10" t="s">
        <v>39</v>
      </c>
      <c r="C10" s="29">
        <f>'stage 4'!$C$26</f>
        <v>0.4438194444444445</v>
      </c>
      <c r="D10" s="30">
        <f>'stage 4'!$D$26</f>
        <v>0.47748842592592594</v>
      </c>
      <c r="E10" s="31">
        <f>'stage 4'!$I$26</f>
        <v>1</v>
      </c>
      <c r="F10" s="30">
        <f>'stage 4'!$E$26</f>
        <v>0.03366898148148145</v>
      </c>
      <c r="G10" s="32">
        <f>'stage 4'!$F$26</f>
        <v>0.00474211006781429</v>
      </c>
      <c r="H10" s="33">
        <f>'stage 4'!$H$26</f>
        <v>3</v>
      </c>
      <c r="I10" s="34">
        <f>'stage 4'!$G$26</f>
        <v>0.16498842592592594</v>
      </c>
      <c r="J10" s="35">
        <f>I10/SUM(data!$B$3:B6)</f>
        <v>0.005188315280689496</v>
      </c>
    </row>
    <row r="11" spans="1:10" ht="20.25" customHeight="1">
      <c r="A11">
        <v>5</v>
      </c>
      <c r="B11" t="s">
        <v>40</v>
      </c>
      <c r="C11" s="29">
        <f>'stage 5'!$C$26</f>
        <v>0.47748842592592594</v>
      </c>
      <c r="D11" s="30">
        <f>'stage 5'!$D$26</f>
        <v>0.5357175925925927</v>
      </c>
      <c r="E11" s="31">
        <f>'stage 5'!$I$26</f>
        <v>10</v>
      </c>
      <c r="F11" s="30">
        <f>'stage 5'!$E$26</f>
        <v>0.05822916666666672</v>
      </c>
      <c r="G11" s="32">
        <f>'stage 5'!$F$26</f>
        <v>0.005653317152103565</v>
      </c>
      <c r="H11" s="33">
        <f>'stage 5'!$H$26</f>
        <v>5</v>
      </c>
      <c r="I11" s="34">
        <f>'stage 5'!$G$26</f>
        <v>0.22321759259259266</v>
      </c>
      <c r="J11" s="35">
        <f>I11/SUM(data!$B$3:B7)</f>
        <v>0.005302080584147095</v>
      </c>
    </row>
    <row r="12" spans="1:10" ht="20.25" customHeight="1">
      <c r="A12">
        <v>6</v>
      </c>
      <c r="B12" t="s">
        <v>41</v>
      </c>
      <c r="C12" s="29">
        <f>'stage 6'!$D$26</f>
        <v>0.5357175925925927</v>
      </c>
      <c r="D12" s="30">
        <f>'stage 6'!$E$26</f>
        <v>0.58375</v>
      </c>
      <c r="E12" s="31">
        <f>'stage 6'!$J$26</f>
        <v>3</v>
      </c>
      <c r="F12" s="30">
        <f>'stage 6'!$F$26</f>
        <v>0.04803240740740733</v>
      </c>
      <c r="G12" s="32">
        <f>'stage 6'!$G$26</f>
        <v>0.004663340524991002</v>
      </c>
      <c r="H12" s="33">
        <f>'stage 6'!$I$26</f>
        <v>4</v>
      </c>
      <c r="I12" s="34">
        <f>'stage 6'!$H$26</f>
        <v>0.27125</v>
      </c>
      <c r="J12" s="35">
        <f>I12/SUM(data!$B$3:B8)</f>
        <v>0.005176526717557252</v>
      </c>
    </row>
    <row r="13" spans="1:10" ht="20.25" customHeight="1">
      <c r="A13">
        <v>7</v>
      </c>
      <c r="B13" t="s">
        <v>42</v>
      </c>
      <c r="C13" s="29">
        <f>'stage 7'!$C$26</f>
        <v>0.58375</v>
      </c>
      <c r="D13" s="30">
        <f>'stage 7'!$D$26</f>
        <v>0.63</v>
      </c>
      <c r="E13" s="31">
        <f>'stage 7'!$I$26</f>
        <v>8</v>
      </c>
      <c r="F13" s="30">
        <f>'stage 7'!$E$26</f>
        <v>0.04625000000000001</v>
      </c>
      <c r="G13" s="32">
        <f>'stage 7'!$F$26</f>
        <v>0.005082417582417584</v>
      </c>
      <c r="H13" s="33">
        <f>'stage 7'!$H$26</f>
        <v>6</v>
      </c>
      <c r="I13" s="34">
        <f>'stage 7'!$G$26</f>
        <v>0.3175</v>
      </c>
      <c r="J13" s="35">
        <f>I13/SUM(data!$B$3:B9)</f>
        <v>0.005162601626016261</v>
      </c>
    </row>
    <row r="14" spans="1:10" ht="20.25" customHeight="1">
      <c r="A14">
        <v>8</v>
      </c>
      <c r="B14" t="s">
        <v>43</v>
      </c>
      <c r="C14" s="29">
        <f>'stage 8'!$C$26</f>
        <v>0.63</v>
      </c>
      <c r="D14" s="30">
        <f>'stage 8'!$D$26</f>
        <v>0.6717824074074074</v>
      </c>
      <c r="E14" s="31">
        <f>'stage 8'!$I$26</f>
        <v>9</v>
      </c>
      <c r="F14" s="30">
        <f>'stage 8'!$E$26</f>
        <v>0.04178240740740735</v>
      </c>
      <c r="G14" s="32">
        <f>'stage 8'!$F$26</f>
        <v>0.005288912330051563</v>
      </c>
      <c r="H14" s="33">
        <f>'stage 8'!$H$26</f>
        <v>4</v>
      </c>
      <c r="I14" s="34">
        <f>'stage 8'!$G$26</f>
        <v>0.35928240740740736</v>
      </c>
      <c r="J14" s="35">
        <f>I14/SUM(data!$B$3:B10)</f>
        <v>0.005176979933824314</v>
      </c>
    </row>
    <row r="15" spans="1:10" ht="20.25" customHeight="1">
      <c r="A15">
        <v>9</v>
      </c>
      <c r="B15" t="s">
        <v>51</v>
      </c>
      <c r="C15" s="29">
        <f>'stage 9'!$D$26</f>
        <v>0.6717824074074074</v>
      </c>
      <c r="D15" s="30">
        <f>'stage 9'!$E$26</f>
        <v>0.7224305555555556</v>
      </c>
      <c r="E15" s="31">
        <f>'stage 9'!$J$26</f>
        <v>5</v>
      </c>
      <c r="F15" s="30">
        <f>'stage 9'!$F$26</f>
        <v>0.05064814814814822</v>
      </c>
      <c r="G15" s="32">
        <f>'stage 9'!$G$26</f>
        <v>0.004823633156966497</v>
      </c>
      <c r="H15" s="33">
        <f>'stage 9'!$I$26</f>
        <v>4</v>
      </c>
      <c r="I15" s="34">
        <f>'stage 9'!$H$26</f>
        <v>0.4099305555555556</v>
      </c>
      <c r="J15" s="35">
        <f>I15/SUM(data!$B$3:B11)</f>
        <v>0.00513054512585176</v>
      </c>
    </row>
    <row r="16" spans="1:10" ht="20.25" customHeight="1">
      <c r="A16">
        <v>10</v>
      </c>
      <c r="B16" t="s">
        <v>45</v>
      </c>
      <c r="C16" s="29">
        <f>'stage 10'!$D$26</f>
        <v>0.7224305555555556</v>
      </c>
      <c r="D16" s="30">
        <f>'stage 10'!$E$26</f>
        <v>0.7692592592592593</v>
      </c>
      <c r="E16" s="31">
        <f>'stage 10'!$J$26</f>
        <v>8</v>
      </c>
      <c r="F16" s="30">
        <f>'stage 10'!$F$26</f>
        <v>0.046828703703703733</v>
      </c>
      <c r="G16" s="32">
        <f>'stage 10'!$G$26</f>
        <v>0.004929337231968814</v>
      </c>
      <c r="H16" s="33">
        <f>'stage 10'!$I$26</f>
        <v>4</v>
      </c>
      <c r="I16" s="34">
        <f>'stage 10'!$H$26</f>
        <v>0.4567592592592593</v>
      </c>
      <c r="J16" s="35">
        <f>I16/SUM(data!$B$3:B12)</f>
        <v>0.005109163973817219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2</v>
      </c>
    </row>
    <row r="4" spans="1:2" ht="12.75">
      <c r="A4" s="3" t="s">
        <v>2</v>
      </c>
      <c r="B4" s="3" t="s">
        <v>37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1'!D7</f>
        <v>0.38579861111111113</v>
      </c>
      <c r="D7" s="27">
        <v>0.41630787037037037</v>
      </c>
      <c r="E7" s="24">
        <f>D7-C7</f>
        <v>0.030509259259259236</v>
      </c>
      <c r="F7" s="24">
        <f>E7/data!$B$4</f>
        <v>0.005867165242165237</v>
      </c>
      <c r="G7" s="24">
        <f>'stage 1'!E7+'stage 2'!E7</f>
        <v>0.10380787037037037</v>
      </c>
      <c r="H7" s="23">
        <f>RANK(G7,G$7:G$27,3)</f>
        <v>15</v>
      </c>
      <c r="I7" s="23">
        <f>RANK(E7,E$7:E$27,3)</f>
        <v>4</v>
      </c>
      <c r="J7" s="28"/>
    </row>
    <row r="8" spans="1:10" ht="12.75">
      <c r="A8" s="16">
        <v>52</v>
      </c>
      <c r="B8" s="16" t="s">
        <v>21</v>
      </c>
      <c r="C8" s="24">
        <f>'stage 1'!D8</f>
        <v>0.37537037037037035</v>
      </c>
      <c r="D8" s="27">
        <v>0.40822916666666664</v>
      </c>
      <c r="E8" s="24">
        <f aca="true" t="shared" si="0" ref="E8:E27">D8-C8</f>
        <v>0.03285879629629629</v>
      </c>
      <c r="F8" s="24">
        <f>E8/data!$B$4</f>
        <v>0.006318999287749286</v>
      </c>
      <c r="G8" s="24">
        <f>'stage 1'!E8+'stage 2'!E8</f>
        <v>0.09572916666666664</v>
      </c>
      <c r="H8" s="23">
        <f aca="true" t="shared" si="1" ref="H8:H27">RANK(G8,G$7:G$27,3)</f>
        <v>11</v>
      </c>
      <c r="I8" s="23">
        <f aca="true" t="shared" si="2" ref="I8:I27">RANK(E8,E$7:E$27,3)</f>
        <v>8</v>
      </c>
      <c r="J8" s="28"/>
    </row>
    <row r="9" spans="1:10" ht="12.75">
      <c r="A9" s="16">
        <v>53</v>
      </c>
      <c r="B9" s="16" t="s">
        <v>23</v>
      </c>
      <c r="C9" s="24">
        <f>'stage 1'!D9</f>
        <v>0.3637268518518519</v>
      </c>
      <c r="D9" s="27">
        <v>0.39793981481481483</v>
      </c>
      <c r="E9" s="24">
        <f t="shared" si="0"/>
        <v>0.034212962962962945</v>
      </c>
      <c r="F9" s="24">
        <f>E9/data!$B$4</f>
        <v>0.006579415954415951</v>
      </c>
      <c r="G9" s="24">
        <f>'stage 1'!E9+'stage 2'!E9</f>
        <v>0.08543981481481483</v>
      </c>
      <c r="H9" s="23">
        <f t="shared" si="1"/>
        <v>2</v>
      </c>
      <c r="I9" s="23">
        <f t="shared" si="2"/>
        <v>10</v>
      </c>
      <c r="J9" s="28"/>
    </row>
    <row r="10" spans="1:10" ht="12.75">
      <c r="A10" s="16">
        <v>54</v>
      </c>
      <c r="B10" s="16" t="s">
        <v>24</v>
      </c>
      <c r="C10" s="24">
        <f>'stage 1'!D10</f>
        <v>0.37060185185185185</v>
      </c>
      <c r="D10" s="27">
        <v>0.4071064814814815</v>
      </c>
      <c r="E10" s="24">
        <f t="shared" si="0"/>
        <v>0.03650462962962964</v>
      </c>
      <c r="F10" s="24">
        <f>E10/data!$B$4</f>
        <v>0.007020121082621083</v>
      </c>
      <c r="G10" s="24">
        <f>'stage 1'!E10+'stage 2'!E10</f>
        <v>0.09460648148148149</v>
      </c>
      <c r="H10" s="23">
        <f t="shared" si="1"/>
        <v>9</v>
      </c>
      <c r="I10" s="23">
        <f t="shared" si="2"/>
        <v>15</v>
      </c>
      <c r="J10" s="28"/>
    </row>
    <row r="11" spans="1:10" ht="12.75">
      <c r="A11" s="16">
        <v>55</v>
      </c>
      <c r="B11" s="16" t="s">
        <v>17</v>
      </c>
      <c r="C11" s="24">
        <f>'stage 1'!D11</f>
        <v>0.369375</v>
      </c>
      <c r="D11" s="27">
        <v>0.4021990740740741</v>
      </c>
      <c r="E11" s="24">
        <f t="shared" si="0"/>
        <v>0.03282407407407412</v>
      </c>
      <c r="F11" s="24">
        <f>E11/data!$B$4</f>
        <v>0.006312321937321945</v>
      </c>
      <c r="G11" s="24">
        <f>'stage 1'!E11+'stage 2'!E11</f>
        <v>0.08969907407407413</v>
      </c>
      <c r="H11" s="23">
        <f t="shared" si="1"/>
        <v>6</v>
      </c>
      <c r="I11" s="23">
        <f t="shared" si="2"/>
        <v>7</v>
      </c>
      <c r="J11" s="28"/>
    </row>
    <row r="12" spans="1:10" ht="12.75">
      <c r="A12" s="16">
        <v>56</v>
      </c>
      <c r="B12" s="16" t="s">
        <v>16</v>
      </c>
      <c r="C12" s="24">
        <f>'stage 1'!D12</f>
        <v>0.37775462962962963</v>
      </c>
      <c r="D12" s="27">
        <v>0.41908564814814814</v>
      </c>
      <c r="E12" s="24">
        <f t="shared" si="0"/>
        <v>0.0413310185185185</v>
      </c>
      <c r="F12" s="24">
        <f>E12/data!$B$4</f>
        <v>0.007948272792022789</v>
      </c>
      <c r="G12" s="24">
        <f>'stage 1'!E12+'stage 2'!E12</f>
        <v>0.10658564814814814</v>
      </c>
      <c r="H12" s="23">
        <f t="shared" si="1"/>
        <v>16</v>
      </c>
      <c r="I12" s="23">
        <f t="shared" si="2"/>
        <v>16</v>
      </c>
      <c r="J12" s="28"/>
    </row>
    <row r="13" spans="1:10" ht="12.75">
      <c r="A13" s="16">
        <v>57</v>
      </c>
      <c r="B13" s="16" t="s">
        <v>27</v>
      </c>
      <c r="C13" s="24">
        <f>'stage 1'!D13</f>
        <v>0.3700925925925926</v>
      </c>
      <c r="D13" s="27">
        <v>0.40587962962962965</v>
      </c>
      <c r="E13" s="24">
        <f t="shared" si="0"/>
        <v>0.03578703703703706</v>
      </c>
      <c r="F13" s="24">
        <f>E13/data!$B$4</f>
        <v>0.006882122507122512</v>
      </c>
      <c r="G13" s="24">
        <f>'stage 1'!E13+'stage 2'!E13</f>
        <v>0.09337962962962965</v>
      </c>
      <c r="H13" s="23">
        <f t="shared" si="1"/>
        <v>8</v>
      </c>
      <c r="I13" s="23">
        <f t="shared" si="2"/>
        <v>13</v>
      </c>
      <c r="J13" s="28"/>
    </row>
    <row r="14" spans="1:10" ht="12.75">
      <c r="A14" s="16">
        <v>58</v>
      </c>
      <c r="B14" s="16" t="s">
        <v>30</v>
      </c>
      <c r="C14" s="24">
        <f>'stage 1'!D14</f>
        <v>0.36833333333333335</v>
      </c>
      <c r="D14" s="27">
        <v>0.3949421296296296</v>
      </c>
      <c r="E14" s="24">
        <f t="shared" si="0"/>
        <v>0.026608796296296255</v>
      </c>
      <c r="F14" s="24">
        <f>E14/data!$B$4</f>
        <v>0.005117076210826203</v>
      </c>
      <c r="G14" s="24">
        <f>'stage 1'!E14+'stage 2'!E14</f>
        <v>0.0824421296296296</v>
      </c>
      <c r="H14" s="23">
        <f t="shared" si="1"/>
        <v>1</v>
      </c>
      <c r="I14" s="23">
        <f t="shared" si="2"/>
        <v>1</v>
      </c>
      <c r="J14" s="28"/>
    </row>
    <row r="15" spans="1:10" ht="12.75">
      <c r="A15" s="16">
        <v>59</v>
      </c>
      <c r="B15" s="16" t="s">
        <v>15</v>
      </c>
      <c r="C15" s="24">
        <f>'stage 1'!D15</f>
        <v>0.3766898148148148</v>
      </c>
      <c r="D15" s="27">
        <v>0.41160879629629626</v>
      </c>
      <c r="E15" s="24">
        <f t="shared" si="0"/>
        <v>0.03491898148148148</v>
      </c>
      <c r="F15" s="24">
        <f>E15/data!$B$4</f>
        <v>0.006715188746438746</v>
      </c>
      <c r="G15" s="24">
        <f>'stage 1'!E15+'stage 2'!E15</f>
        <v>0.09910879629629626</v>
      </c>
      <c r="H15" s="23">
        <f t="shared" si="1"/>
        <v>13</v>
      </c>
      <c r="I15" s="23">
        <f t="shared" si="2"/>
        <v>12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1'!D17</f>
        <v>0.3691087962962963</v>
      </c>
      <c r="D17" s="27">
        <v>0.4000925925925926</v>
      </c>
      <c r="E17" s="24">
        <f t="shared" si="0"/>
        <v>0.03098379629629633</v>
      </c>
      <c r="F17" s="24">
        <f>E17/data!$B$4</f>
        <v>0.005958422364672371</v>
      </c>
      <c r="G17" s="24">
        <f>'stage 1'!E17+'stage 2'!E17</f>
        <v>0.08759259259259261</v>
      </c>
      <c r="H17" s="23">
        <f t="shared" si="1"/>
        <v>4</v>
      </c>
      <c r="I17" s="23">
        <f t="shared" si="2"/>
        <v>5</v>
      </c>
      <c r="J17" s="28"/>
    </row>
    <row r="18" spans="1:10" ht="12.75">
      <c r="A18" s="16">
        <v>62</v>
      </c>
      <c r="B18" s="16" t="s">
        <v>61</v>
      </c>
      <c r="C18" s="24">
        <f>'stage 1'!D18</f>
        <v>0.3680787037037037</v>
      </c>
      <c r="D18" s="27">
        <v>0.4147569444444445</v>
      </c>
      <c r="E18" s="24">
        <f t="shared" si="0"/>
        <v>0.046678240740740784</v>
      </c>
      <c r="F18" s="24">
        <f>E18/data!$B$4</f>
        <v>0.008976584757834766</v>
      </c>
      <c r="G18" s="24">
        <f>'stage 1'!E18+'stage 2'!E18</f>
        <v>0.1022569444444445</v>
      </c>
      <c r="H18" s="23">
        <f t="shared" si="1"/>
        <v>14</v>
      </c>
      <c r="I18" s="23">
        <f t="shared" si="2"/>
        <v>18</v>
      </c>
      <c r="J18" s="28"/>
    </row>
    <row r="19" spans="1:10" ht="12.75">
      <c r="A19" s="16">
        <v>63</v>
      </c>
      <c r="B19" s="16" t="s">
        <v>20</v>
      </c>
      <c r="C19" s="24">
        <f>'stage 1'!D19</f>
        <v>0.37707175925925923</v>
      </c>
      <c r="D19" s="27">
        <v>0.42840277777777774</v>
      </c>
      <c r="E19" s="24">
        <f t="shared" si="0"/>
        <v>0.05133101851851851</v>
      </c>
      <c r="F19" s="24">
        <f>E19/data!$B$4</f>
        <v>0.009871349715099714</v>
      </c>
      <c r="G19" s="24">
        <f>'stage 1'!E19+'stage 2'!E19</f>
        <v>0.11590277777777774</v>
      </c>
      <c r="H19" s="23">
        <f t="shared" si="1"/>
        <v>19</v>
      </c>
      <c r="I19" s="23">
        <f t="shared" si="2"/>
        <v>19</v>
      </c>
      <c r="J19" s="28"/>
    </row>
    <row r="20" spans="1:10" ht="12.75">
      <c r="A20" s="16">
        <v>64</v>
      </c>
      <c r="B20" s="16" t="s">
        <v>19</v>
      </c>
      <c r="C20" s="24">
        <f>'stage 1'!D20</f>
        <v>0.37550925925925926</v>
      </c>
      <c r="D20" s="27">
        <v>0.4044212962962963</v>
      </c>
      <c r="E20" s="24">
        <f t="shared" si="0"/>
        <v>0.02891203703703704</v>
      </c>
      <c r="F20" s="24">
        <f>E20/data!$B$4</f>
        <v>0.005560007122507123</v>
      </c>
      <c r="G20" s="24">
        <f>'stage 1'!E20+'stage 2'!E20</f>
        <v>0.0919212962962963</v>
      </c>
      <c r="H20" s="23">
        <f t="shared" si="1"/>
        <v>7</v>
      </c>
      <c r="I20" s="23">
        <f t="shared" si="2"/>
        <v>2</v>
      </c>
      <c r="J20" s="28"/>
    </row>
    <row r="21" spans="1:10" ht="12.75">
      <c r="A21" s="16">
        <v>65</v>
      </c>
      <c r="B21" s="16" t="s">
        <v>18</v>
      </c>
      <c r="C21" s="24">
        <f>'stage 1'!D21</f>
        <v>0.36586805555555557</v>
      </c>
      <c r="D21" s="27">
        <v>0.4002314814814815</v>
      </c>
      <c r="E21" s="24">
        <f t="shared" si="0"/>
        <v>0.03436342592592595</v>
      </c>
      <c r="F21" s="24">
        <f>E21/data!$B$4</f>
        <v>0.006608351139601144</v>
      </c>
      <c r="G21" s="24">
        <f>'stage 1'!E21+'stage 2'!E21</f>
        <v>0.08773148148148152</v>
      </c>
      <c r="H21" s="23">
        <f t="shared" si="1"/>
        <v>5</v>
      </c>
      <c r="I21" s="23">
        <f t="shared" si="2"/>
        <v>11</v>
      </c>
      <c r="J21" s="28"/>
    </row>
    <row r="22" spans="1:10" ht="12.75">
      <c r="A22" s="16">
        <v>66</v>
      </c>
      <c r="B22" s="16" t="s">
        <v>28</v>
      </c>
      <c r="C22" s="24">
        <f>'stage 1'!D22</f>
        <v>0.36856481481481485</v>
      </c>
      <c r="D22" s="27">
        <v>0.3990509259259259</v>
      </c>
      <c r="E22" s="24">
        <f t="shared" si="0"/>
        <v>0.030486111111111047</v>
      </c>
      <c r="F22" s="24">
        <f>E22/data!$B$4</f>
        <v>0.005862713675213663</v>
      </c>
      <c r="G22" s="24">
        <f>'stage 1'!E22+'stage 2'!E22</f>
        <v>0.08655092592592589</v>
      </c>
      <c r="H22" s="23">
        <f t="shared" si="1"/>
        <v>3</v>
      </c>
      <c r="I22" s="23">
        <f t="shared" si="2"/>
        <v>3</v>
      </c>
      <c r="J22" s="28"/>
    </row>
    <row r="23" spans="1:10" ht="12.75">
      <c r="A23" s="16">
        <v>67</v>
      </c>
      <c r="B23" s="16" t="s">
        <v>29</v>
      </c>
      <c r="C23" s="24">
        <f>'stage 1'!D23</f>
        <v>0.37755787037037036</v>
      </c>
      <c r="D23" s="27">
        <v>0.4107638888888889</v>
      </c>
      <c r="E23" s="24">
        <f t="shared" si="0"/>
        <v>0.03320601851851851</v>
      </c>
      <c r="F23" s="24">
        <f>E23/data!$B$4</f>
        <v>0.00638577279202279</v>
      </c>
      <c r="G23" s="24">
        <f>'stage 1'!E23+'stage 2'!E23</f>
        <v>0.09826388888888887</v>
      </c>
      <c r="H23" s="23">
        <f t="shared" si="1"/>
        <v>12</v>
      </c>
      <c r="I23" s="23">
        <f t="shared" si="2"/>
        <v>9</v>
      </c>
      <c r="J23" s="28"/>
    </row>
    <row r="24" spans="1:10" ht="12.75">
      <c r="A24" s="16">
        <v>68</v>
      </c>
      <c r="B24" s="16" t="s">
        <v>25</v>
      </c>
      <c r="C24" s="24">
        <f>'stage 1'!D24</f>
        <v>0.3808912037037037</v>
      </c>
      <c r="D24" s="27">
        <v>0.4236689814814815</v>
      </c>
      <c r="E24" s="24">
        <f t="shared" si="0"/>
        <v>0.0427777777777778</v>
      </c>
      <c r="F24" s="24">
        <f>E24/data!$B$4</f>
        <v>0.008226495726495732</v>
      </c>
      <c r="G24" s="24">
        <f>'stage 1'!E24+'stage 2'!E24</f>
        <v>0.11116898148148152</v>
      </c>
      <c r="H24" s="23">
        <f t="shared" si="1"/>
        <v>17</v>
      </c>
      <c r="I24" s="23">
        <f t="shared" si="2"/>
        <v>17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1'!D26</f>
        <v>0.37537037037037035</v>
      </c>
      <c r="D26" s="27">
        <v>0.4078819444444444</v>
      </c>
      <c r="E26" s="24">
        <f t="shared" si="0"/>
        <v>0.03251157407407407</v>
      </c>
      <c r="F26" s="24">
        <f>E26/data!$B$4</f>
        <v>0.006252225783475782</v>
      </c>
      <c r="G26" s="24">
        <f>'stage 1'!E26+'stage 2'!E26</f>
        <v>0.09538194444444442</v>
      </c>
      <c r="H26" s="23">
        <f t="shared" si="1"/>
        <v>10</v>
      </c>
      <c r="I26" s="23">
        <f t="shared" si="2"/>
        <v>6</v>
      </c>
      <c r="J26" s="28"/>
    </row>
    <row r="27" spans="1:10" ht="12.75">
      <c r="A27" s="16">
        <v>71</v>
      </c>
      <c r="B27" s="16" t="s">
        <v>60</v>
      </c>
      <c r="C27" s="24">
        <f>'stage 1'!D27</f>
        <v>0.38785879629629627</v>
      </c>
      <c r="D27" s="27">
        <v>0.4243171296296296</v>
      </c>
      <c r="E27" s="24">
        <f t="shared" si="0"/>
        <v>0.036458333333333315</v>
      </c>
      <c r="F27" s="24">
        <f>E27/data!$B$4</f>
        <v>0.007011217948717945</v>
      </c>
      <c r="G27" s="24">
        <f>'stage 1'!E27+'stage 2'!E27</f>
        <v>0.11181712962962959</v>
      </c>
      <c r="H27" s="23">
        <f t="shared" si="1"/>
        <v>18</v>
      </c>
      <c r="I27" s="23">
        <f t="shared" si="2"/>
        <v>14</v>
      </c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71</v>
      </c>
    </row>
    <row r="4" spans="1:2" ht="12.75">
      <c r="A4" s="3" t="s">
        <v>5</v>
      </c>
      <c r="B4" s="3" t="s">
        <v>60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1'!$C$27</f>
        <v>0.3125</v>
      </c>
      <c r="D7" s="30">
        <f>'stage 1'!$D$27</f>
        <v>0.38785879629629627</v>
      </c>
      <c r="E7" s="31">
        <f>'stage 1'!$H$27</f>
        <v>19</v>
      </c>
      <c r="F7" s="30">
        <f>'stage 1'!$E$27</f>
        <v>0.07535879629629627</v>
      </c>
      <c r="G7" s="32">
        <f>'stage 1'!$F$27</f>
        <v>0.00638633866917765</v>
      </c>
      <c r="H7" s="33">
        <f>'stage 1'!$H$27</f>
        <v>19</v>
      </c>
      <c r="I7" s="34">
        <f>'stage 1'!$G$27</f>
        <v>0.07535879629629627</v>
      </c>
      <c r="J7" s="35">
        <f>I7/data!B3</f>
        <v>0.00638633866917765</v>
      </c>
    </row>
    <row r="8" spans="1:10" ht="20.25" customHeight="1">
      <c r="A8">
        <v>2</v>
      </c>
      <c r="B8" t="s">
        <v>37</v>
      </c>
      <c r="C8" s="29">
        <f>'stage 2'!$C$27</f>
        <v>0.38785879629629627</v>
      </c>
      <c r="D8" s="30">
        <f>'stage 2'!$D$27</f>
        <v>0.4243171296296296</v>
      </c>
      <c r="E8" s="31">
        <f>'stage 2'!$I$27</f>
        <v>14</v>
      </c>
      <c r="F8" s="30">
        <f>'stage 2'!$E$27</f>
        <v>0.036458333333333315</v>
      </c>
      <c r="G8" s="32">
        <f>'stage 2'!$F$27</f>
        <v>0.007011217948717945</v>
      </c>
      <c r="H8" s="33">
        <f>'stage 2'!$H$27</f>
        <v>18</v>
      </c>
      <c r="I8" s="34">
        <f>'stage 2'!$G$27</f>
        <v>0.11181712962962959</v>
      </c>
      <c r="J8" s="35">
        <f>I8/SUM(data!$B$3:B4)</f>
        <v>0.0065774782135076225</v>
      </c>
    </row>
    <row r="9" spans="1:10" ht="20.25" customHeight="1">
      <c r="A9">
        <v>3</v>
      </c>
      <c r="B9" t="s">
        <v>50</v>
      </c>
      <c r="C9" s="29">
        <f>'stage 3'!$C$27</f>
        <v>0.4243171296296296</v>
      </c>
      <c r="D9" s="30">
        <f>'stage 3'!$D$27</f>
        <v>0.48331018518518515</v>
      </c>
      <c r="E9" s="31">
        <f>'stage 3'!$I$27</f>
        <v>19</v>
      </c>
      <c r="F9" s="30">
        <f>'stage 3'!$E$27</f>
        <v>0.05899305555555556</v>
      </c>
      <c r="G9" s="32">
        <f>'stage 3'!$F$27</f>
        <v>0.0076614357864357874</v>
      </c>
      <c r="H9" s="33">
        <f>'stage 3'!$H$27</f>
        <v>19</v>
      </c>
      <c r="I9" s="34">
        <f>'stage 3'!$G$27</f>
        <v>0.17081018518518515</v>
      </c>
      <c r="J9" s="35">
        <f>I9/SUM(data!$B$3:B5)</f>
        <v>0.006915392112760533</v>
      </c>
    </row>
    <row r="10" spans="1:10" ht="20.25" customHeight="1">
      <c r="A10">
        <v>4</v>
      </c>
      <c r="B10" t="s">
        <v>39</v>
      </c>
      <c r="C10" s="29">
        <f>'stage 4'!$C$27</f>
        <v>0.48331018518518515</v>
      </c>
      <c r="D10" s="30">
        <f>'stage 4'!$D$27</f>
        <v>0.5506597222222221</v>
      </c>
      <c r="E10" s="31">
        <f>'stage 4'!$I$27</f>
        <v>19</v>
      </c>
      <c r="F10" s="30">
        <f>'stage 4'!$E$27</f>
        <v>0.067349537037037</v>
      </c>
      <c r="G10" s="32">
        <f>'stage 4'!$F$27</f>
        <v>0.00948585028690662</v>
      </c>
      <c r="H10" s="33">
        <f>'stage 4'!$H$27</f>
        <v>19</v>
      </c>
      <c r="I10" s="34">
        <f>'stage 4'!$G$27</f>
        <v>0.23815972222222215</v>
      </c>
      <c r="J10" s="35">
        <f>I10/SUM(data!$B$3:B6)</f>
        <v>0.007489299440950383</v>
      </c>
    </row>
    <row r="11" spans="1:10" ht="20.25" customHeight="1">
      <c r="A11">
        <v>5</v>
      </c>
      <c r="B11" t="s">
        <v>40</v>
      </c>
      <c r="C11" s="29">
        <f>'stage 5'!$C$27</f>
        <v>0.5506597222222221</v>
      </c>
      <c r="D11" s="30">
        <f>'stage 5'!$D$27</f>
        <v>0.6325810185185184</v>
      </c>
      <c r="E11" s="31">
        <f>'stage 5'!$I$27</f>
        <v>18</v>
      </c>
      <c r="F11" s="30">
        <f>'stage 5'!$E$27</f>
        <v>0.0819212962962963</v>
      </c>
      <c r="G11" s="32">
        <f>'stage 5'!$F$27</f>
        <v>0.007953523912261775</v>
      </c>
      <c r="H11" s="33">
        <f>'stage 5'!$H$27</f>
        <v>18</v>
      </c>
      <c r="I11" s="34">
        <f>'stage 5'!$G$27</f>
        <v>0.32008101851851845</v>
      </c>
      <c r="J11" s="35">
        <f>I11/SUM(data!$B$3:B7)</f>
        <v>0.007602874549133456</v>
      </c>
    </row>
    <row r="12" spans="1:10" ht="20.25" customHeight="1">
      <c r="A12">
        <v>6</v>
      </c>
      <c r="B12" t="s">
        <v>41</v>
      </c>
      <c r="C12" s="29" t="str">
        <f>'stage 6'!$D$27</f>
        <v>13:30:00</v>
      </c>
      <c r="D12" s="30">
        <f>'stage 6'!$E$27</f>
        <v>0.6356944444444445</v>
      </c>
      <c r="E12" s="31">
        <f>'stage 6'!$J$27</f>
        <v>19</v>
      </c>
      <c r="F12" s="30">
        <f>'stage 6'!$F$27</f>
        <v>0.07319444444444445</v>
      </c>
      <c r="G12" s="32">
        <f>'stage 6'!$G$27</f>
        <v>0.007106256742179073</v>
      </c>
      <c r="H12" s="33">
        <f>'stage 6'!$I$27</f>
        <v>19</v>
      </c>
      <c r="I12" s="34">
        <f>'stage 6'!$H$27</f>
        <v>0.3932754629629629</v>
      </c>
      <c r="J12" s="35">
        <f>I12/SUM(data!$B$3:B8)</f>
        <v>0.007505256926774102</v>
      </c>
    </row>
    <row r="13" spans="1:10" ht="20.25" customHeight="1">
      <c r="A13">
        <v>7</v>
      </c>
      <c r="B13" t="s">
        <v>42</v>
      </c>
      <c r="C13" s="29">
        <f>'stage 7'!$C$27</f>
        <v>0.6356944444444445</v>
      </c>
      <c r="D13" s="30">
        <f>'stage 7'!$D$27</f>
        <v>0.6737847222222223</v>
      </c>
      <c r="E13" s="31">
        <f>'stage 7'!$I$27</f>
        <v>1</v>
      </c>
      <c r="F13" s="30">
        <f>'stage 7'!$E$27</f>
        <v>0.03809027777777785</v>
      </c>
      <c r="G13" s="32">
        <f>'stage 7'!$F$27</f>
        <v>0.004185744810744818</v>
      </c>
      <c r="H13" s="33">
        <f>'stage 7'!$H$27</f>
        <v>18</v>
      </c>
      <c r="I13" s="34">
        <f>'stage 7'!$G$27</f>
        <v>0.43136574074074074</v>
      </c>
      <c r="J13" s="35">
        <f>I13/SUM(data!$B$3:B9)</f>
        <v>0.007014077085215297</v>
      </c>
    </row>
    <row r="14" spans="1:10" ht="20.25" customHeight="1">
      <c r="A14">
        <v>8</v>
      </c>
      <c r="B14" t="s">
        <v>43</v>
      </c>
      <c r="C14" s="29">
        <f>'stage 8'!$C$27</f>
        <v>0.6737847222222223</v>
      </c>
      <c r="D14" s="30">
        <f>'stage 8'!$D$27</f>
        <v>0.7159837962962964</v>
      </c>
      <c r="E14" s="31">
        <f>'stage 8'!$I$27</f>
        <v>10</v>
      </c>
      <c r="F14" s="30">
        <f>'stage 8'!$E$27</f>
        <v>0.04219907407407408</v>
      </c>
      <c r="G14" s="32">
        <f>'stage 8'!$F$27</f>
        <v>0.005341654946085327</v>
      </c>
      <c r="H14" s="33">
        <f>'stage 8'!$H$27</f>
        <v>18</v>
      </c>
      <c r="I14" s="34">
        <f>'stage 8'!$G$27</f>
        <v>0.4735648148148148</v>
      </c>
      <c r="J14" s="35">
        <f>I14/SUM(data!$B$3:B10)</f>
        <v>0.006823700501654393</v>
      </c>
    </row>
    <row r="15" spans="1:10" ht="20.25" customHeight="1">
      <c r="A15">
        <v>9</v>
      </c>
      <c r="B15" t="s">
        <v>51</v>
      </c>
      <c r="C15" s="29" t="str">
        <f>'stage 9'!$D$27</f>
        <v>16:30:00</v>
      </c>
      <c r="D15" s="30">
        <f>'stage 9'!$E$27</f>
        <v>0.7722222222222223</v>
      </c>
      <c r="E15" s="31">
        <f>'stage 9'!$J$27</f>
        <v>18</v>
      </c>
      <c r="F15" s="30">
        <f>'stage 9'!$F$27</f>
        <v>0.08472222222222225</v>
      </c>
      <c r="G15" s="32">
        <f>'stage 9'!$G$27</f>
        <v>0.008068783068783072</v>
      </c>
      <c r="H15" s="33">
        <f>'stage 9'!$I$27</f>
        <v>19</v>
      </c>
      <c r="I15" s="34">
        <f>'stage 9'!$H$27</f>
        <v>0.5582870370370371</v>
      </c>
      <c r="J15" s="35">
        <f>I15/SUM(data!$B$3:B11)</f>
        <v>0.006987322115607474</v>
      </c>
    </row>
    <row r="16" spans="1:10" ht="20.25" customHeight="1">
      <c r="A16">
        <v>10</v>
      </c>
      <c r="B16" t="s">
        <v>45</v>
      </c>
      <c r="C16" s="29" t="str">
        <f>'stage 10'!$D$27</f>
        <v>18:15:00</v>
      </c>
      <c r="D16" s="30">
        <f>'stage 10'!$E$27</f>
        <v>0.8205902777777778</v>
      </c>
      <c r="E16" s="31">
        <f>'stage 10'!$J$27</f>
        <v>17</v>
      </c>
      <c r="F16" s="30">
        <f>'stage 10'!$F$27</f>
        <v>0.06017361111111119</v>
      </c>
      <c r="G16" s="32">
        <f>'stage 10'!$G$27</f>
        <v>0.006334064327485389</v>
      </c>
      <c r="H16" s="33">
        <f>'stage 10'!$I$27</f>
        <v>19</v>
      </c>
      <c r="I16" s="34">
        <f>'stage 10'!$H$27</f>
        <v>0.6184606481481483</v>
      </c>
      <c r="J16" s="35">
        <f>I16/SUM(data!$B$3:B12)</f>
        <v>0.006917904341701883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5" sqref="B5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12</v>
      </c>
    </row>
    <row r="2" spans="1:2" ht="12.75">
      <c r="A2" t="s">
        <v>1</v>
      </c>
      <c r="B2" t="s">
        <v>13</v>
      </c>
    </row>
    <row r="3" spans="1:2" ht="12.75">
      <c r="A3">
        <v>1</v>
      </c>
      <c r="B3">
        <v>11.8</v>
      </c>
    </row>
    <row r="4" spans="1:2" ht="12.75">
      <c r="A4">
        <v>2</v>
      </c>
      <c r="B4">
        <v>5.2</v>
      </c>
    </row>
    <row r="5" spans="1:2" ht="12.75">
      <c r="A5">
        <v>3</v>
      </c>
      <c r="B5">
        <v>7.7</v>
      </c>
    </row>
    <row r="6" spans="1:2" ht="12.75">
      <c r="A6">
        <v>4</v>
      </c>
      <c r="B6">
        <v>7.1</v>
      </c>
    </row>
    <row r="7" spans="1:2" ht="12.75">
      <c r="A7">
        <v>5</v>
      </c>
      <c r="B7">
        <v>10.3</v>
      </c>
    </row>
    <row r="8" spans="1:2" ht="12.75">
      <c r="A8">
        <v>6</v>
      </c>
      <c r="B8">
        <v>10.3</v>
      </c>
    </row>
    <row r="9" spans="1:2" ht="12.75">
      <c r="A9">
        <v>7</v>
      </c>
      <c r="B9">
        <v>9.1</v>
      </c>
    </row>
    <row r="10" spans="1:2" ht="12.75">
      <c r="A10">
        <v>8</v>
      </c>
      <c r="B10">
        <v>7.9</v>
      </c>
    </row>
    <row r="11" spans="1:2" ht="12.75">
      <c r="A11">
        <v>9</v>
      </c>
      <c r="B11">
        <v>10.5</v>
      </c>
    </row>
    <row r="12" spans="1:2" ht="12.75">
      <c r="A12">
        <v>10</v>
      </c>
      <c r="B12">
        <v>9.5</v>
      </c>
    </row>
    <row r="13" spans="1:2" ht="12.75">
      <c r="A13" t="s">
        <v>32</v>
      </c>
      <c r="B13">
        <f>SUM(B3:B12)</f>
        <v>89.39999999999999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3</v>
      </c>
    </row>
    <row r="4" spans="1:2" ht="12.75">
      <c r="A4" s="3" t="s">
        <v>2</v>
      </c>
      <c r="B4" s="3" t="s">
        <v>38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2'!D7</f>
        <v>0.41630787037037037</v>
      </c>
      <c r="D7" s="27">
        <v>0.4598263888888889</v>
      </c>
      <c r="E7" s="24">
        <f aca="true" t="shared" si="0" ref="E7:E27">D7-C7</f>
        <v>0.04351851851851851</v>
      </c>
      <c r="F7" s="24">
        <f>E7/data!$B$5</f>
        <v>0.005651755651755651</v>
      </c>
      <c r="G7" s="24">
        <f>'stage 2'!G7+'stage 3'!E7</f>
        <v>0.14732638888888888</v>
      </c>
      <c r="H7" s="23">
        <f>RANK(G7,G$7:G$27,3)</f>
        <v>12</v>
      </c>
      <c r="I7" s="23">
        <f>RANK(E7,E$7:E$27,3)</f>
        <v>10</v>
      </c>
      <c r="J7" s="28"/>
    </row>
    <row r="8" spans="1:10" ht="12.75">
      <c r="A8" s="16">
        <v>52</v>
      </c>
      <c r="B8" s="16" t="s">
        <v>21</v>
      </c>
      <c r="C8" s="24">
        <f>'stage 2'!D8</f>
        <v>0.40822916666666664</v>
      </c>
      <c r="D8" s="27">
        <v>0.44708333333333333</v>
      </c>
      <c r="E8" s="24">
        <f t="shared" si="0"/>
        <v>0.03885416666666669</v>
      </c>
      <c r="F8" s="24">
        <f>E8/data!$B$5</f>
        <v>0.005045995670995674</v>
      </c>
      <c r="G8" s="24">
        <f>'stage 2'!G8+'stage 3'!E8</f>
        <v>0.13458333333333333</v>
      </c>
      <c r="H8" s="23">
        <f aca="true" t="shared" si="1" ref="H8:H27">RANK(G8,G$7:G$27,3)</f>
        <v>8</v>
      </c>
      <c r="I8" s="23">
        <f aca="true" t="shared" si="2" ref="I8:I27">RANK(E8,E$7:E$27,3)</f>
        <v>5</v>
      </c>
      <c r="J8" s="28"/>
    </row>
    <row r="9" spans="1:10" ht="12.75">
      <c r="A9" s="16">
        <v>53</v>
      </c>
      <c r="B9" s="16" t="s">
        <v>23</v>
      </c>
      <c r="C9" s="24">
        <f>'stage 2'!D9</f>
        <v>0.39793981481481483</v>
      </c>
      <c r="D9" s="27">
        <v>0.4336226851851852</v>
      </c>
      <c r="E9" s="24">
        <f t="shared" si="0"/>
        <v>0.03568287037037038</v>
      </c>
      <c r="F9" s="24">
        <f>E9/data!$B$5</f>
        <v>0.0046341390091390105</v>
      </c>
      <c r="G9" s="24">
        <f>'stage 2'!G9+'stage 3'!E9</f>
        <v>0.12112268518518521</v>
      </c>
      <c r="H9" s="23">
        <f t="shared" si="1"/>
        <v>1</v>
      </c>
      <c r="I9" s="23">
        <f t="shared" si="2"/>
        <v>1</v>
      </c>
      <c r="J9" s="28"/>
    </row>
    <row r="10" spans="1:10" ht="12.75">
      <c r="A10" s="16">
        <v>54</v>
      </c>
      <c r="B10" s="16" t="s">
        <v>24</v>
      </c>
      <c r="C10" s="24">
        <f>'stage 2'!D10</f>
        <v>0.4071064814814815</v>
      </c>
      <c r="D10" s="27">
        <v>0.45269675925925923</v>
      </c>
      <c r="E10" s="24">
        <f>D10-C10</f>
        <v>0.045590277777777743</v>
      </c>
      <c r="F10" s="24">
        <f>E10/data!$B$5</f>
        <v>0.005920815295815291</v>
      </c>
      <c r="G10" s="24">
        <f>'stage 2'!G10+'stage 3'!E10</f>
        <v>0.14019675925925923</v>
      </c>
      <c r="H10" s="23">
        <f t="shared" si="1"/>
        <v>9</v>
      </c>
      <c r="I10" s="23">
        <f t="shared" si="2"/>
        <v>12</v>
      </c>
      <c r="J10" s="28"/>
    </row>
    <row r="11" spans="1:10" ht="12.75">
      <c r="A11" s="16">
        <v>55</v>
      </c>
      <c r="B11" s="16" t="s">
        <v>17</v>
      </c>
      <c r="C11" s="24">
        <f>'stage 2'!D11</f>
        <v>0.4021990740740741</v>
      </c>
      <c r="D11" s="27">
        <v>0.4542361111111111</v>
      </c>
      <c r="E11" s="24">
        <f>D11-C11</f>
        <v>0.05203703703703699</v>
      </c>
      <c r="F11" s="24">
        <f>E11/data!$B$5</f>
        <v>0.006758056758056752</v>
      </c>
      <c r="G11" s="24">
        <f>'stage 2'!G11+'stage 3'!E11</f>
        <v>0.14173611111111112</v>
      </c>
      <c r="H11" s="23">
        <f t="shared" si="1"/>
        <v>11</v>
      </c>
      <c r="I11" s="23">
        <f t="shared" si="2"/>
        <v>18</v>
      </c>
      <c r="J11" s="28"/>
    </row>
    <row r="12" spans="1:10" ht="12.75">
      <c r="A12" s="16">
        <v>56</v>
      </c>
      <c r="B12" s="16" t="s">
        <v>16</v>
      </c>
      <c r="C12" s="24">
        <f>'stage 2'!D12</f>
        <v>0.41908564814814814</v>
      </c>
      <c r="D12" s="27">
        <v>0.46034722222222224</v>
      </c>
      <c r="E12" s="24">
        <f t="shared" si="0"/>
        <v>0.0412615740740741</v>
      </c>
      <c r="F12" s="24">
        <f>E12/data!$B$5</f>
        <v>0.005358645983645987</v>
      </c>
      <c r="G12" s="24">
        <f>'stage 2'!G12+'stage 3'!E12</f>
        <v>0.14784722222222224</v>
      </c>
      <c r="H12" s="23">
        <f t="shared" si="1"/>
        <v>14</v>
      </c>
      <c r="I12" s="23">
        <f t="shared" si="2"/>
        <v>7</v>
      </c>
      <c r="J12" s="28"/>
    </row>
    <row r="13" spans="1:10" ht="12.75">
      <c r="A13" s="16">
        <v>57</v>
      </c>
      <c r="B13" s="16" t="s">
        <v>27</v>
      </c>
      <c r="C13" s="24">
        <f>'stage 2'!D13</f>
        <v>0.40587962962962965</v>
      </c>
      <c r="D13" s="27">
        <v>0.45269675925925923</v>
      </c>
      <c r="E13" s="24">
        <f t="shared" si="0"/>
        <v>0.046817129629629584</v>
      </c>
      <c r="F13" s="24">
        <f>E13/data!$B$5</f>
        <v>0.006080146705146699</v>
      </c>
      <c r="G13" s="24">
        <f>'stage 2'!G13+'stage 3'!E13</f>
        <v>0.14019675925925923</v>
      </c>
      <c r="H13" s="23">
        <f t="shared" si="1"/>
        <v>9</v>
      </c>
      <c r="I13" s="23">
        <f t="shared" si="2"/>
        <v>13</v>
      </c>
      <c r="J13" s="28"/>
    </row>
    <row r="14" spans="1:10" ht="12.75">
      <c r="A14" s="16">
        <v>58</v>
      </c>
      <c r="B14" s="16" t="s">
        <v>30</v>
      </c>
      <c r="C14" s="24">
        <f>'stage 2'!D14</f>
        <v>0.3949421296296296</v>
      </c>
      <c r="D14" s="27">
        <v>0.437025462962963</v>
      </c>
      <c r="E14" s="24">
        <f t="shared" si="0"/>
        <v>0.04208333333333342</v>
      </c>
      <c r="F14" s="24">
        <f>E14/data!$B$5</f>
        <v>0.005465367965367976</v>
      </c>
      <c r="G14" s="24">
        <f>'stage 2'!G14+'stage 3'!E14</f>
        <v>0.12452546296296302</v>
      </c>
      <c r="H14" s="23">
        <f t="shared" si="1"/>
        <v>2</v>
      </c>
      <c r="I14" s="23">
        <f t="shared" si="2"/>
        <v>8</v>
      </c>
      <c r="J14" s="28"/>
    </row>
    <row r="15" spans="1:10" ht="12.75">
      <c r="A15" s="16">
        <v>59</v>
      </c>
      <c r="B15" s="16" t="s">
        <v>15</v>
      </c>
      <c r="C15" s="24">
        <f>'stage 2'!D15</f>
        <v>0.41160879629629626</v>
      </c>
      <c r="D15" s="27">
        <v>0.46012731481481484</v>
      </c>
      <c r="E15" s="24">
        <f t="shared" si="0"/>
        <v>0.04851851851851857</v>
      </c>
      <c r="F15" s="24">
        <f>E15/data!$B$5</f>
        <v>0.006301106301106308</v>
      </c>
      <c r="G15" s="24">
        <f>'stage 2'!G15+'stage 3'!E15</f>
        <v>0.14762731481481484</v>
      </c>
      <c r="H15" s="23">
        <f t="shared" si="1"/>
        <v>13</v>
      </c>
      <c r="I15" s="23">
        <f t="shared" si="2"/>
        <v>14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2'!D17</f>
        <v>0.4000925925925926</v>
      </c>
      <c r="D17" s="27">
        <v>0.44336805555555553</v>
      </c>
      <c r="E17" s="24">
        <f t="shared" si="0"/>
        <v>0.04327546296296292</v>
      </c>
      <c r="F17" s="24">
        <f>E17/data!$B$5</f>
        <v>0.005620189995189989</v>
      </c>
      <c r="G17" s="24">
        <f>'stage 2'!G17+'stage 3'!E17</f>
        <v>0.13086805555555553</v>
      </c>
      <c r="H17" s="23">
        <f t="shared" si="1"/>
        <v>5</v>
      </c>
      <c r="I17" s="23">
        <f t="shared" si="2"/>
        <v>9</v>
      </c>
      <c r="J17" s="28"/>
    </row>
    <row r="18" spans="1:10" ht="12.75">
      <c r="A18" s="16">
        <v>62</v>
      </c>
      <c r="B18" s="16" t="s">
        <v>61</v>
      </c>
      <c r="C18" s="24">
        <f>'stage 2'!D18</f>
        <v>0.4147569444444445</v>
      </c>
      <c r="D18" s="27">
        <v>0.4646527777777778</v>
      </c>
      <c r="E18" s="24">
        <f t="shared" si="0"/>
        <v>0.049895833333333306</v>
      </c>
      <c r="F18" s="24">
        <f>E18/data!$B$5</f>
        <v>0.006479978354978351</v>
      </c>
      <c r="G18" s="24">
        <f>'stage 2'!G18+'stage 3'!E18</f>
        <v>0.1521527777777778</v>
      </c>
      <c r="H18" s="23">
        <f t="shared" si="1"/>
        <v>17</v>
      </c>
      <c r="I18" s="23">
        <f t="shared" si="2"/>
        <v>15</v>
      </c>
      <c r="J18" s="28"/>
    </row>
    <row r="19" spans="1:10" ht="12.75">
      <c r="A19" s="16">
        <v>63</v>
      </c>
      <c r="B19" s="16" t="s">
        <v>20</v>
      </c>
      <c r="C19" s="24">
        <f>'stage 2'!D19</f>
        <v>0.42840277777777774</v>
      </c>
      <c r="D19" s="27">
        <v>0.47935185185185186</v>
      </c>
      <c r="E19" s="24">
        <f t="shared" si="0"/>
        <v>0.05094907407407412</v>
      </c>
      <c r="F19" s="24">
        <f>E19/data!$B$5</f>
        <v>0.006616762866762872</v>
      </c>
      <c r="G19" s="24">
        <f>'stage 2'!G19+'stage 3'!E19</f>
        <v>0.16685185185185186</v>
      </c>
      <c r="H19" s="23">
        <f t="shared" si="1"/>
        <v>18</v>
      </c>
      <c r="I19" s="23">
        <f t="shared" si="2"/>
        <v>17</v>
      </c>
      <c r="J19" s="28"/>
    </row>
    <row r="20" spans="1:10" ht="12.75">
      <c r="A20" s="16">
        <v>64</v>
      </c>
      <c r="B20" s="16" t="s">
        <v>19</v>
      </c>
      <c r="C20" s="24">
        <f>'stage 2'!D20</f>
        <v>0.4044212962962963</v>
      </c>
      <c r="D20" s="27">
        <v>0.4413773148148148</v>
      </c>
      <c r="E20" s="24">
        <f t="shared" si="0"/>
        <v>0.036956018518518485</v>
      </c>
      <c r="F20" s="24">
        <f>E20/data!$B$5</f>
        <v>0.00479948292448292</v>
      </c>
      <c r="G20" s="24">
        <f>'stage 2'!G20+'stage 3'!E20</f>
        <v>0.1288773148148148</v>
      </c>
      <c r="H20" s="23">
        <f t="shared" si="1"/>
        <v>3</v>
      </c>
      <c r="I20" s="23">
        <f t="shared" si="2"/>
        <v>4</v>
      </c>
      <c r="J20" s="28"/>
    </row>
    <row r="21" spans="1:10" ht="12.75">
      <c r="A21" s="16">
        <v>65</v>
      </c>
      <c r="B21" s="16" t="s">
        <v>18</v>
      </c>
      <c r="C21" s="24">
        <f>'stage 2'!D21</f>
        <v>0.4002314814814815</v>
      </c>
      <c r="D21" s="27">
        <v>0.4414120370370371</v>
      </c>
      <c r="E21" s="24">
        <f t="shared" si="0"/>
        <v>0.041180555555555554</v>
      </c>
      <c r="F21" s="24">
        <f>E21/data!$B$5</f>
        <v>0.0053481240981240975</v>
      </c>
      <c r="G21" s="24">
        <f>'stage 2'!G21+'stage 3'!E21</f>
        <v>0.12891203703703707</v>
      </c>
      <c r="H21" s="23">
        <f t="shared" si="1"/>
        <v>4</v>
      </c>
      <c r="I21" s="23">
        <f t="shared" si="2"/>
        <v>6</v>
      </c>
      <c r="J21" s="28"/>
    </row>
    <row r="22" spans="1:10" ht="12.75">
      <c r="A22" s="16">
        <v>66</v>
      </c>
      <c r="B22" s="16" t="s">
        <v>28</v>
      </c>
      <c r="C22" s="24">
        <f>'stage 2'!D22</f>
        <v>0.3990509259259259</v>
      </c>
      <c r="D22" s="27">
        <v>0.44355324074074076</v>
      </c>
      <c r="E22" s="24">
        <f t="shared" si="0"/>
        <v>0.04450231481481487</v>
      </c>
      <c r="F22" s="24">
        <f>E22/data!$B$5</f>
        <v>0.005779521404521411</v>
      </c>
      <c r="G22" s="24">
        <f>'stage 2'!G22+'stage 3'!E22</f>
        <v>0.13105324074074076</v>
      </c>
      <c r="H22" s="23">
        <f t="shared" si="1"/>
        <v>6</v>
      </c>
      <c r="I22" s="23">
        <f t="shared" si="2"/>
        <v>11</v>
      </c>
      <c r="J22" s="28"/>
    </row>
    <row r="23" spans="1:10" ht="12.75">
      <c r="A23" s="16">
        <v>67</v>
      </c>
      <c r="B23" s="16" t="s">
        <v>29</v>
      </c>
      <c r="C23" s="24">
        <f>'stage 2'!D23</f>
        <v>0.4107638888888889</v>
      </c>
      <c r="D23" s="27">
        <v>0.4610648148148148</v>
      </c>
      <c r="E23" s="24">
        <f t="shared" si="0"/>
        <v>0.05030092592592594</v>
      </c>
      <c r="F23" s="24">
        <f>E23/data!$B$5</f>
        <v>0.006532587782587785</v>
      </c>
      <c r="G23" s="24">
        <f>'stage 2'!G23+'stage 3'!E23</f>
        <v>0.14856481481481482</v>
      </c>
      <c r="H23" s="23">
        <f t="shared" si="1"/>
        <v>16</v>
      </c>
      <c r="I23" s="23">
        <f t="shared" si="2"/>
        <v>16</v>
      </c>
      <c r="J23" s="28"/>
    </row>
    <row r="24" spans="1:10" ht="12.75">
      <c r="A24" s="16">
        <v>68</v>
      </c>
      <c r="B24" s="16" t="s">
        <v>25</v>
      </c>
      <c r="C24" s="24">
        <f>'stage 2'!D24</f>
        <v>0.4236689814814815</v>
      </c>
      <c r="D24" s="27">
        <v>0.4604166666666667</v>
      </c>
      <c r="E24" s="24">
        <f t="shared" si="0"/>
        <v>0.036747685185185175</v>
      </c>
      <c r="F24" s="24">
        <f>E24/data!$B$5</f>
        <v>0.004772426647426646</v>
      </c>
      <c r="G24" s="24">
        <f>'stage 2'!G24+'stage 3'!E24</f>
        <v>0.1479166666666667</v>
      </c>
      <c r="H24" s="23">
        <f t="shared" si="1"/>
        <v>15</v>
      </c>
      <c r="I24" s="23">
        <f t="shared" si="2"/>
        <v>3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2'!D26</f>
        <v>0.4078819444444444</v>
      </c>
      <c r="D26" s="27">
        <v>0.4438194444444445</v>
      </c>
      <c r="E26" s="24">
        <f t="shared" si="0"/>
        <v>0.03593750000000007</v>
      </c>
      <c r="F26" s="24">
        <f>E26/data!$B$5</f>
        <v>0.004667207792207801</v>
      </c>
      <c r="G26" s="24">
        <f>'stage 2'!G26+'stage 3'!E26</f>
        <v>0.1313194444444445</v>
      </c>
      <c r="H26" s="23">
        <f t="shared" si="1"/>
        <v>7</v>
      </c>
      <c r="I26" s="23">
        <f t="shared" si="2"/>
        <v>2</v>
      </c>
      <c r="J26" s="28"/>
    </row>
    <row r="27" spans="1:10" ht="12.75">
      <c r="A27" s="16">
        <v>71</v>
      </c>
      <c r="B27" s="16" t="s">
        <v>60</v>
      </c>
      <c r="C27" s="24">
        <f>'stage 2'!D27</f>
        <v>0.4243171296296296</v>
      </c>
      <c r="D27" s="27">
        <v>0.48331018518518515</v>
      </c>
      <c r="E27" s="24">
        <f t="shared" si="0"/>
        <v>0.05899305555555556</v>
      </c>
      <c r="F27" s="24">
        <f>E27/data!$B$5</f>
        <v>0.0076614357864357874</v>
      </c>
      <c r="G27" s="24">
        <f>'stage 2'!G27+'stage 3'!E27</f>
        <v>0.17081018518518515</v>
      </c>
      <c r="H27" s="23">
        <f t="shared" si="1"/>
        <v>19</v>
      </c>
      <c r="I27" s="23">
        <f t="shared" si="2"/>
        <v>19</v>
      </c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4</v>
      </c>
    </row>
    <row r="4" spans="1:2" ht="12.75">
      <c r="A4" s="3" t="s">
        <v>2</v>
      </c>
      <c r="B4" s="3" t="s">
        <v>39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3'!D7</f>
        <v>0.4598263888888889</v>
      </c>
      <c r="D7" s="27">
        <v>0.5098958333333333</v>
      </c>
      <c r="E7" s="24">
        <f aca="true" t="shared" si="0" ref="E7:E27">D7-C7</f>
        <v>0.050069444444444444</v>
      </c>
      <c r="F7" s="24">
        <f>E7/data!$B$6</f>
        <v>0.007052034428794992</v>
      </c>
      <c r="G7" s="24">
        <f>'stage 3'!G7+'stage 4'!E7</f>
        <v>0.19739583333333333</v>
      </c>
      <c r="H7" s="23">
        <f>RANK(G7,G$7:G$27,3)</f>
        <v>16</v>
      </c>
      <c r="I7" s="23">
        <f>RANK(E7,E$7:E$27,3)</f>
        <v>16</v>
      </c>
      <c r="J7" s="28"/>
    </row>
    <row r="8" spans="1:10" ht="12.75">
      <c r="A8" s="16">
        <v>52</v>
      </c>
      <c r="B8" s="16" t="s">
        <v>21</v>
      </c>
      <c r="C8" s="24">
        <f>'stage 3'!D8</f>
        <v>0.44708333333333333</v>
      </c>
      <c r="D8" s="27">
        <v>0.498136574074074</v>
      </c>
      <c r="E8" s="24">
        <f t="shared" si="0"/>
        <v>0.05105324074074069</v>
      </c>
      <c r="F8" s="24">
        <f>E8/data!$B$6</f>
        <v>0.007190597287428267</v>
      </c>
      <c r="G8" s="24">
        <f>'stage 3'!G8+'stage 4'!E8</f>
        <v>0.18563657407407402</v>
      </c>
      <c r="H8" s="23">
        <f aca="true" t="shared" si="1" ref="H8:H27">RANK(G8,G$7:G$27,3)</f>
        <v>11</v>
      </c>
      <c r="I8" s="23">
        <f aca="true" t="shared" si="2" ref="I8:I27">RANK(E8,E$7:E$27,3)</f>
        <v>18</v>
      </c>
      <c r="J8" s="28"/>
    </row>
    <row r="9" spans="1:10" ht="12.75">
      <c r="A9" s="16">
        <v>53</v>
      </c>
      <c r="B9" s="16" t="s">
        <v>23</v>
      </c>
      <c r="C9" s="24">
        <f>'stage 3'!D9</f>
        <v>0.4336226851851852</v>
      </c>
      <c r="D9" s="27">
        <v>0.4764699074074074</v>
      </c>
      <c r="E9" s="24">
        <f t="shared" si="0"/>
        <v>0.0428472222222222</v>
      </c>
      <c r="F9" s="24">
        <f>E9/data!$B$6</f>
        <v>0.0060348200312989025</v>
      </c>
      <c r="G9" s="24">
        <f>'stage 3'!G9+'stage 4'!E9</f>
        <v>0.1639699074074074</v>
      </c>
      <c r="H9" s="23">
        <f t="shared" si="1"/>
        <v>2</v>
      </c>
      <c r="I9" s="23">
        <f t="shared" si="2"/>
        <v>11</v>
      </c>
      <c r="J9" s="28"/>
    </row>
    <row r="10" spans="1:10" ht="12.75">
      <c r="A10" s="16">
        <v>54</v>
      </c>
      <c r="B10" s="16" t="s">
        <v>24</v>
      </c>
      <c r="C10" s="24">
        <f>'stage 3'!D10</f>
        <v>0.45269675925925923</v>
      </c>
      <c r="D10" s="27">
        <v>0.4940740740740741</v>
      </c>
      <c r="E10" s="24">
        <f t="shared" si="0"/>
        <v>0.04137731481481488</v>
      </c>
      <c r="F10" s="24">
        <f>E10/data!$B$6</f>
        <v>0.005827790818988011</v>
      </c>
      <c r="G10" s="24">
        <f>'stage 3'!G10+'stage 4'!E10</f>
        <v>0.1815740740740741</v>
      </c>
      <c r="H10" s="23">
        <f t="shared" si="1"/>
        <v>9</v>
      </c>
      <c r="I10" s="23">
        <f t="shared" si="2"/>
        <v>8</v>
      </c>
      <c r="J10" s="28"/>
    </row>
    <row r="11" spans="1:10" ht="12.75">
      <c r="A11" s="16">
        <v>55</v>
      </c>
      <c r="B11" s="16" t="s">
        <v>17</v>
      </c>
      <c r="C11" s="24">
        <f>'stage 3'!D11</f>
        <v>0.4542361111111111</v>
      </c>
      <c r="D11" s="27">
        <v>0.4915509259259259</v>
      </c>
      <c r="E11" s="24">
        <f t="shared" si="0"/>
        <v>0.0373148148148148</v>
      </c>
      <c r="F11" s="24">
        <f>E11/data!$B$6</f>
        <v>0.005255607720396451</v>
      </c>
      <c r="G11" s="24">
        <f>'stage 3'!G11+'stage 4'!E11</f>
        <v>0.17905092592592592</v>
      </c>
      <c r="H11" s="23">
        <f t="shared" si="1"/>
        <v>8</v>
      </c>
      <c r="I11" s="23">
        <f t="shared" si="2"/>
        <v>4</v>
      </c>
      <c r="J11" s="28"/>
    </row>
    <row r="12" spans="1:10" ht="12.75">
      <c r="A12" s="16">
        <v>56</v>
      </c>
      <c r="B12" s="16" t="s">
        <v>16</v>
      </c>
      <c r="C12" s="24">
        <f>'stage 3'!D12</f>
        <v>0.46034722222222224</v>
      </c>
      <c r="D12" s="27">
        <v>0.5109375</v>
      </c>
      <c r="E12" s="24">
        <f t="shared" si="0"/>
        <v>0.0505902777777778</v>
      </c>
      <c r="F12" s="24">
        <f>E12/data!$B$6</f>
        <v>0.007125391236306733</v>
      </c>
      <c r="G12" s="24">
        <f>'stage 3'!G12+'stage 4'!E12</f>
        <v>0.19843750000000004</v>
      </c>
      <c r="H12" s="23">
        <f t="shared" si="1"/>
        <v>17</v>
      </c>
      <c r="I12" s="23">
        <f t="shared" si="2"/>
        <v>17</v>
      </c>
      <c r="J12" s="28"/>
    </row>
    <row r="13" spans="1:10" ht="12.75">
      <c r="A13" s="16">
        <v>57</v>
      </c>
      <c r="B13" s="16" t="s">
        <v>27</v>
      </c>
      <c r="C13" s="24">
        <f>'stage 3'!D13</f>
        <v>0.45269675925925923</v>
      </c>
      <c r="D13" s="27">
        <v>0.4974537037037037</v>
      </c>
      <c r="E13" s="24">
        <f t="shared" si="0"/>
        <v>0.044756944444444446</v>
      </c>
      <c r="F13" s="24">
        <f>E13/data!$B$6</f>
        <v>0.006303794992175275</v>
      </c>
      <c r="G13" s="24">
        <f>'stage 3'!G13+'stage 4'!E13</f>
        <v>0.18495370370370368</v>
      </c>
      <c r="H13" s="23">
        <f t="shared" si="1"/>
        <v>10</v>
      </c>
      <c r="I13" s="23">
        <f t="shared" si="2"/>
        <v>13</v>
      </c>
      <c r="J13" s="28"/>
    </row>
    <row r="14" spans="1:10" ht="12.75">
      <c r="A14" s="16">
        <v>58</v>
      </c>
      <c r="B14" s="16" t="s">
        <v>30</v>
      </c>
      <c r="C14" s="24">
        <f>'stage 3'!D14</f>
        <v>0.437025462962963</v>
      </c>
      <c r="D14" s="27">
        <v>0.4747106481481482</v>
      </c>
      <c r="E14" s="24">
        <f t="shared" si="0"/>
        <v>0.037685185185185155</v>
      </c>
      <c r="F14" s="24">
        <f>E14/data!$B$6</f>
        <v>0.005307772561293684</v>
      </c>
      <c r="G14" s="24">
        <f>'stage 3'!G14+'stage 4'!E14</f>
        <v>0.16221064814814817</v>
      </c>
      <c r="H14" s="23">
        <f t="shared" si="1"/>
        <v>1</v>
      </c>
      <c r="I14" s="23">
        <f t="shared" si="2"/>
        <v>5</v>
      </c>
      <c r="J14" s="28"/>
    </row>
    <row r="15" spans="1:10" ht="12.75">
      <c r="A15" s="16">
        <v>59</v>
      </c>
      <c r="B15" s="16" t="s">
        <v>15</v>
      </c>
      <c r="C15" s="24">
        <f>'stage 3'!D15</f>
        <v>0.46012731481481484</v>
      </c>
      <c r="D15" s="27">
        <v>0.5063310185185185</v>
      </c>
      <c r="E15" s="24">
        <f t="shared" si="0"/>
        <v>0.046203703703703636</v>
      </c>
      <c r="F15" s="24">
        <f>E15/data!$B$6</f>
        <v>0.00650756390193009</v>
      </c>
      <c r="G15" s="24">
        <f>'stage 3'!G15+'stage 4'!E15</f>
        <v>0.19383101851851847</v>
      </c>
      <c r="H15" s="23">
        <f t="shared" si="1"/>
        <v>15</v>
      </c>
      <c r="I15" s="23">
        <f t="shared" si="2"/>
        <v>14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3'!D17</f>
        <v>0.44336805555555553</v>
      </c>
      <c r="D17" s="27">
        <v>0.48680555555555555</v>
      </c>
      <c r="E17" s="24">
        <f t="shared" si="0"/>
        <v>0.04343750000000002</v>
      </c>
      <c r="F17" s="24">
        <f>E17/data!$B$6</f>
        <v>0.006117957746478876</v>
      </c>
      <c r="G17" s="24">
        <f>'stage 3'!G17+'stage 4'!E17</f>
        <v>0.17430555555555555</v>
      </c>
      <c r="H17" s="23">
        <f t="shared" si="1"/>
        <v>6</v>
      </c>
      <c r="I17" s="23">
        <f t="shared" si="2"/>
        <v>12</v>
      </c>
      <c r="J17" s="28"/>
    </row>
    <row r="18" spans="1:10" ht="12.75">
      <c r="A18" s="16">
        <v>62</v>
      </c>
      <c r="B18" s="16" t="s">
        <v>61</v>
      </c>
      <c r="C18" s="24">
        <f>'stage 3'!D18</f>
        <v>0.4646527777777778</v>
      </c>
      <c r="D18" s="27">
        <v>0.5010416666666667</v>
      </c>
      <c r="E18" s="24">
        <f t="shared" si="0"/>
        <v>0.036388888888888915</v>
      </c>
      <c r="F18" s="24">
        <f>E18/data!$B$6</f>
        <v>0.005125195618153369</v>
      </c>
      <c r="G18" s="24">
        <f>'stage 3'!G18+'stage 4'!E18</f>
        <v>0.18854166666666672</v>
      </c>
      <c r="H18" s="23">
        <f t="shared" si="1"/>
        <v>12</v>
      </c>
      <c r="I18" s="23">
        <f t="shared" si="2"/>
        <v>2</v>
      </c>
      <c r="J18" s="28"/>
    </row>
    <row r="19" spans="1:10" ht="12.75">
      <c r="A19" s="16">
        <v>63</v>
      </c>
      <c r="B19" s="16" t="s">
        <v>20</v>
      </c>
      <c r="C19" s="24">
        <f>'stage 3'!D19</f>
        <v>0.47935185185185186</v>
      </c>
      <c r="D19" s="27">
        <v>0.5210648148148148</v>
      </c>
      <c r="E19" s="24">
        <f t="shared" si="0"/>
        <v>0.04171296296296295</v>
      </c>
      <c r="F19" s="24">
        <f>E19/data!$B$6</f>
        <v>0.00587506520605112</v>
      </c>
      <c r="G19" s="24">
        <f>'stage 3'!G19+'stage 4'!E19</f>
        <v>0.20856481481481481</v>
      </c>
      <c r="H19" s="23">
        <f t="shared" si="1"/>
        <v>18</v>
      </c>
      <c r="I19" s="23">
        <f t="shared" si="2"/>
        <v>10</v>
      </c>
      <c r="J19" s="28"/>
    </row>
    <row r="20" spans="1:10" ht="12.75">
      <c r="A20" s="16">
        <v>64</v>
      </c>
      <c r="B20" s="16" t="s">
        <v>19</v>
      </c>
      <c r="C20" s="24">
        <f>'stage 3'!D20</f>
        <v>0.4413773148148148</v>
      </c>
      <c r="D20" s="27">
        <v>0.4811342592592593</v>
      </c>
      <c r="E20" s="24">
        <f t="shared" si="0"/>
        <v>0.0397569444444445</v>
      </c>
      <c r="F20" s="24">
        <f>E20/data!$B$6</f>
        <v>0.005599569640062606</v>
      </c>
      <c r="G20" s="24">
        <f>'stage 3'!G20+'stage 4'!E20</f>
        <v>0.1686342592592593</v>
      </c>
      <c r="H20" s="23">
        <f t="shared" si="1"/>
        <v>5</v>
      </c>
      <c r="I20" s="23">
        <f t="shared" si="2"/>
        <v>6</v>
      </c>
      <c r="J20" s="28"/>
    </row>
    <row r="21" spans="1:10" ht="12.75">
      <c r="A21" s="16">
        <v>65</v>
      </c>
      <c r="B21" s="16" t="s">
        <v>18</v>
      </c>
      <c r="C21" s="24">
        <f>'stage 3'!D21</f>
        <v>0.4414120370370371</v>
      </c>
      <c r="D21" s="27">
        <v>0.4886921296296296</v>
      </c>
      <c r="E21" s="24">
        <f t="shared" si="0"/>
        <v>0.047280092592592526</v>
      </c>
      <c r="F21" s="24">
        <f>E21/data!$B$6</f>
        <v>0.00665916797078768</v>
      </c>
      <c r="G21" s="24">
        <f>'stage 3'!G21+'stage 4'!E21</f>
        <v>0.1761921296296296</v>
      </c>
      <c r="H21" s="23">
        <f t="shared" si="1"/>
        <v>7</v>
      </c>
      <c r="I21" s="23">
        <f t="shared" si="2"/>
        <v>15</v>
      </c>
      <c r="J21" s="28"/>
    </row>
    <row r="22" spans="1:10" ht="12.75">
      <c r="A22" s="16">
        <v>66</v>
      </c>
      <c r="B22" s="16" t="s">
        <v>28</v>
      </c>
      <c r="C22" s="24">
        <f>'stage 3'!D22</f>
        <v>0.44355324074074076</v>
      </c>
      <c r="D22" s="27">
        <v>0.48056712962962966</v>
      </c>
      <c r="E22" s="24">
        <f t="shared" si="0"/>
        <v>0.0370138888888889</v>
      </c>
      <c r="F22" s="24">
        <f>E22/data!$B$6</f>
        <v>0.005213223787167451</v>
      </c>
      <c r="G22" s="24">
        <f>'stage 3'!G22+'stage 4'!E22</f>
        <v>0.16806712962962966</v>
      </c>
      <c r="H22" s="23">
        <f t="shared" si="1"/>
        <v>4</v>
      </c>
      <c r="I22" s="23">
        <f t="shared" si="2"/>
        <v>3</v>
      </c>
      <c r="J22" s="28"/>
    </row>
    <row r="23" spans="1:10" ht="12.75">
      <c r="A23" s="16">
        <v>67</v>
      </c>
      <c r="B23" s="16" t="s">
        <v>29</v>
      </c>
      <c r="C23" s="24">
        <f>'stage 3'!D23</f>
        <v>0.4610648148148148</v>
      </c>
      <c r="D23" s="27">
        <v>0.5025462962962963</v>
      </c>
      <c r="E23" s="24">
        <f t="shared" si="0"/>
        <v>0.04148148148148151</v>
      </c>
      <c r="F23" s="24">
        <f>E23/data!$B$6</f>
        <v>0.005842462180490353</v>
      </c>
      <c r="G23" s="24">
        <f>'stage 3'!G23+'stage 4'!E23</f>
        <v>0.19004629629629632</v>
      </c>
      <c r="H23" s="23">
        <f t="shared" si="1"/>
        <v>14</v>
      </c>
      <c r="I23" s="23">
        <f t="shared" si="2"/>
        <v>9</v>
      </c>
      <c r="J23" s="28"/>
    </row>
    <row r="24" spans="1:10" ht="12.75">
      <c r="A24" s="16">
        <v>68</v>
      </c>
      <c r="B24" s="16" t="s">
        <v>25</v>
      </c>
      <c r="C24" s="24">
        <f>'stage 3'!D24</f>
        <v>0.4604166666666667</v>
      </c>
      <c r="D24" s="27">
        <v>0.5014583333333333</v>
      </c>
      <c r="E24" s="24">
        <f t="shared" si="0"/>
        <v>0.04104166666666664</v>
      </c>
      <c r="F24" s="24">
        <f>E24/data!$B$6</f>
        <v>0.00578051643192488</v>
      </c>
      <c r="G24" s="24">
        <f>'stage 3'!G24+'stage 4'!E24</f>
        <v>0.18895833333333334</v>
      </c>
      <c r="H24" s="23">
        <f t="shared" si="1"/>
        <v>13</v>
      </c>
      <c r="I24" s="23">
        <f t="shared" si="2"/>
        <v>7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3'!D26</f>
        <v>0.4438194444444445</v>
      </c>
      <c r="D26" s="27">
        <v>0.47748842592592594</v>
      </c>
      <c r="E26" s="24">
        <f t="shared" si="0"/>
        <v>0.03366898148148145</v>
      </c>
      <c r="F26" s="24">
        <f>E26/data!$B$6</f>
        <v>0.00474211006781429</v>
      </c>
      <c r="G26" s="24">
        <f>'stage 3'!G26+'stage 4'!E26</f>
        <v>0.16498842592592594</v>
      </c>
      <c r="H26" s="23">
        <f t="shared" si="1"/>
        <v>3</v>
      </c>
      <c r="I26" s="23">
        <f t="shared" si="2"/>
        <v>1</v>
      </c>
      <c r="J26" s="28"/>
    </row>
    <row r="27" spans="1:10" ht="12.75">
      <c r="A27" s="16">
        <v>71</v>
      </c>
      <c r="B27" s="16" t="s">
        <v>60</v>
      </c>
      <c r="C27" s="24">
        <f>'stage 3'!D27</f>
        <v>0.48331018518518515</v>
      </c>
      <c r="D27" s="27">
        <v>0.5506597222222221</v>
      </c>
      <c r="E27" s="24">
        <f t="shared" si="0"/>
        <v>0.067349537037037</v>
      </c>
      <c r="F27" s="24">
        <f>E27/data!$B$6</f>
        <v>0.00948585028690662</v>
      </c>
      <c r="G27" s="24">
        <f>'stage 3'!G27+'stage 4'!E27</f>
        <v>0.23815972222222215</v>
      </c>
      <c r="H27" s="23">
        <f t="shared" si="1"/>
        <v>19</v>
      </c>
      <c r="I27" s="23">
        <f t="shared" si="2"/>
        <v>19</v>
      </c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28.421875" style="0" bestFit="1" customWidth="1"/>
    <col min="3" max="3" width="10.421875" style="0" bestFit="1" customWidth="1"/>
    <col min="4" max="4" width="11.57421875" style="0" bestFit="1" customWidth="1"/>
    <col min="5" max="5" width="8.140625" style="0" bestFit="1" customWidth="1"/>
    <col min="6" max="6" width="8.57421875" style="0" bestFit="1" customWidth="1"/>
    <col min="7" max="7" width="16.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5</v>
      </c>
    </row>
    <row r="4" spans="1:2" ht="12.75">
      <c r="A4" s="3" t="s">
        <v>2</v>
      </c>
      <c r="B4" s="3" t="s">
        <v>40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4'!D7</f>
        <v>0.5098958333333333</v>
      </c>
      <c r="D7" s="27">
        <v>0.5828240740740741</v>
      </c>
      <c r="E7" s="24">
        <f aca="true" t="shared" si="0" ref="E7:E27">D7-C7</f>
        <v>0.07292824074074078</v>
      </c>
      <c r="F7" s="24">
        <f>E7/data!$B$7</f>
        <v>0.007080411722402017</v>
      </c>
      <c r="G7" s="24">
        <f>'stage 4'!G7+'stage 5'!E7</f>
        <v>0.2703240740740741</v>
      </c>
      <c r="H7" s="23">
        <f>RANK(G7,G$7:G$27,3)</f>
        <v>17</v>
      </c>
      <c r="I7" s="23">
        <f>RANK(E7,E$7:E$27,3)</f>
        <v>16</v>
      </c>
      <c r="J7" s="28"/>
    </row>
    <row r="8" spans="1:10" ht="12.75">
      <c r="A8" s="16">
        <v>52</v>
      </c>
      <c r="B8" s="16" t="s">
        <v>21</v>
      </c>
      <c r="C8" s="24">
        <f>'stage 4'!D8</f>
        <v>0.498136574074074</v>
      </c>
      <c r="D8" s="27">
        <v>0.5746180555555556</v>
      </c>
      <c r="E8" s="24">
        <f t="shared" si="0"/>
        <v>0.07648148148148154</v>
      </c>
      <c r="F8" s="24">
        <f>E8/data!$B$7</f>
        <v>0.007425386551600149</v>
      </c>
      <c r="G8" s="24">
        <f>'stage 4'!G8+'stage 5'!E8</f>
        <v>0.26211805555555556</v>
      </c>
      <c r="H8" s="23">
        <f aca="true" t="shared" si="1" ref="H8:H27">RANK(G8,G$7:G$27,3)</f>
        <v>16</v>
      </c>
      <c r="I8" s="23">
        <f aca="true" t="shared" si="2" ref="I8:I27">RANK(E8,E$7:E$27,3)</f>
        <v>17</v>
      </c>
      <c r="J8" s="28"/>
    </row>
    <row r="9" spans="1:10" ht="12.75">
      <c r="A9" s="16">
        <v>53</v>
      </c>
      <c r="B9" s="16" t="s">
        <v>23</v>
      </c>
      <c r="C9" s="24">
        <f>'stage 4'!D9</f>
        <v>0.4764699074074074</v>
      </c>
      <c r="D9" s="27">
        <v>0.5263194444444445</v>
      </c>
      <c r="E9" s="24">
        <f t="shared" si="0"/>
        <v>0.04984953703703704</v>
      </c>
      <c r="F9" s="24">
        <f>E9/data!$B$7</f>
        <v>0.0048397608773822366</v>
      </c>
      <c r="G9" s="24">
        <f>'stage 4'!G9+'stage 5'!E9</f>
        <v>0.21381944444444445</v>
      </c>
      <c r="H9" s="23">
        <f t="shared" si="1"/>
        <v>2</v>
      </c>
      <c r="I9" s="23">
        <f t="shared" si="2"/>
        <v>5</v>
      </c>
      <c r="J9" s="28"/>
    </row>
    <row r="10" spans="1:10" ht="12.75">
      <c r="A10" s="16">
        <v>54</v>
      </c>
      <c r="B10" s="16" t="s">
        <v>24</v>
      </c>
      <c r="C10" s="24">
        <f>'stage 4'!D10</f>
        <v>0.4940740740740741</v>
      </c>
      <c r="D10" s="27">
        <v>0.5465972222222223</v>
      </c>
      <c r="E10" s="24">
        <f t="shared" si="0"/>
        <v>0.05252314814814818</v>
      </c>
      <c r="F10" s="24">
        <f>E10/data!$B$7</f>
        <v>0.005099334771664871</v>
      </c>
      <c r="G10" s="24">
        <f>'stage 4'!G10+'stage 5'!E10</f>
        <v>0.2340972222222223</v>
      </c>
      <c r="H10" s="23">
        <f t="shared" si="1"/>
        <v>8</v>
      </c>
      <c r="I10" s="23">
        <f t="shared" si="2"/>
        <v>8</v>
      </c>
      <c r="J10" s="28"/>
    </row>
    <row r="11" spans="1:10" ht="12.75">
      <c r="A11" s="16">
        <v>55</v>
      </c>
      <c r="B11" s="16" t="s">
        <v>17</v>
      </c>
      <c r="C11" s="24">
        <f>'stage 4'!D11</f>
        <v>0.4915509259259259</v>
      </c>
      <c r="D11" s="27">
        <v>0.5370370370370371</v>
      </c>
      <c r="E11" s="24">
        <f t="shared" si="0"/>
        <v>0.04548611111111117</v>
      </c>
      <c r="F11" s="24">
        <f>E11/data!$B$7</f>
        <v>0.00441612729234089</v>
      </c>
      <c r="G11" s="24">
        <f>'stage 4'!G11+'stage 5'!E11</f>
        <v>0.2245370370370371</v>
      </c>
      <c r="H11" s="23">
        <f t="shared" si="1"/>
        <v>7</v>
      </c>
      <c r="I11" s="23">
        <f t="shared" si="2"/>
        <v>1</v>
      </c>
      <c r="J11" s="28"/>
    </row>
    <row r="12" spans="1:10" ht="12.75">
      <c r="A12" s="16">
        <v>56</v>
      </c>
      <c r="B12" s="16" t="s">
        <v>16</v>
      </c>
      <c r="C12" s="24">
        <f>'stage 4'!D12</f>
        <v>0.5109375</v>
      </c>
      <c r="D12" s="27">
        <v>0.5625</v>
      </c>
      <c r="E12" s="24">
        <f t="shared" si="0"/>
        <v>0.051562499999999956</v>
      </c>
      <c r="F12" s="24">
        <f>E12/data!$B$7</f>
        <v>0.005006067961165044</v>
      </c>
      <c r="G12" s="24">
        <f>'stage 4'!G12+'stage 5'!E12</f>
        <v>0.25</v>
      </c>
      <c r="H12" s="23">
        <f t="shared" si="1"/>
        <v>12</v>
      </c>
      <c r="I12" s="23">
        <f t="shared" si="2"/>
        <v>6</v>
      </c>
      <c r="J12" s="28"/>
    </row>
    <row r="13" spans="1:10" ht="12.75">
      <c r="A13" s="16">
        <v>57</v>
      </c>
      <c r="B13" s="16" t="s">
        <v>27</v>
      </c>
      <c r="C13" s="24">
        <f>'stage 4'!D13</f>
        <v>0.4974537037037037</v>
      </c>
      <c r="D13" s="27">
        <v>0.5580439814814815</v>
      </c>
      <c r="E13" s="24">
        <f t="shared" si="0"/>
        <v>0.06059027777777781</v>
      </c>
      <c r="F13" s="24">
        <f>E13/data!$B$7</f>
        <v>0.005882551240560952</v>
      </c>
      <c r="G13" s="24">
        <f>'stage 4'!G13+'stage 5'!E13</f>
        <v>0.2455439814814815</v>
      </c>
      <c r="H13" s="23">
        <f t="shared" si="1"/>
        <v>10</v>
      </c>
      <c r="I13" s="23">
        <f t="shared" si="2"/>
        <v>11</v>
      </c>
      <c r="J13" s="28"/>
    </row>
    <row r="14" spans="1:10" ht="12.75">
      <c r="A14" s="16">
        <v>58</v>
      </c>
      <c r="B14" s="16" t="s">
        <v>30</v>
      </c>
      <c r="C14" s="24">
        <f>'stage 4'!D14</f>
        <v>0.4747106481481482</v>
      </c>
      <c r="D14" s="27">
        <v>0.5235763888888889</v>
      </c>
      <c r="E14" s="24">
        <f t="shared" si="0"/>
        <v>0.04886574074074074</v>
      </c>
      <c r="F14" s="24">
        <f>E14/data!$B$7</f>
        <v>0.004744246673858324</v>
      </c>
      <c r="G14" s="24">
        <f>'stage 4'!G14+'stage 5'!E14</f>
        <v>0.2110763888888889</v>
      </c>
      <c r="H14" s="23">
        <f t="shared" si="1"/>
        <v>1</v>
      </c>
      <c r="I14" s="23">
        <f t="shared" si="2"/>
        <v>4</v>
      </c>
      <c r="J14" s="28"/>
    </row>
    <row r="15" spans="1:10" ht="12.75">
      <c r="A15" s="16">
        <v>59</v>
      </c>
      <c r="B15" s="16" t="s">
        <v>15</v>
      </c>
      <c r="C15" s="24">
        <f>'stage 4'!D15</f>
        <v>0.5063310185185185</v>
      </c>
      <c r="D15" s="27">
        <v>0.5583564814814815</v>
      </c>
      <c r="E15" s="24">
        <f t="shared" si="0"/>
        <v>0.052025462962963065</v>
      </c>
      <c r="F15" s="24">
        <f>E15/data!$B$7</f>
        <v>0.005051015821646899</v>
      </c>
      <c r="G15" s="24">
        <f>'stage 4'!G15+'stage 5'!E15</f>
        <v>0.24585648148148154</v>
      </c>
      <c r="H15" s="23">
        <f t="shared" si="1"/>
        <v>11</v>
      </c>
      <c r="I15" s="23">
        <f t="shared" si="2"/>
        <v>7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4'!D17</f>
        <v>0.48680555555555555</v>
      </c>
      <c r="D17" s="27">
        <v>0.5512384259259259</v>
      </c>
      <c r="E17" s="24">
        <f t="shared" si="0"/>
        <v>0.06443287037037032</v>
      </c>
      <c r="F17" s="24">
        <f>E17/data!$B$7</f>
        <v>0.0062556184825602245</v>
      </c>
      <c r="G17" s="24">
        <f>'stage 4'!G17+'stage 5'!E17</f>
        <v>0.23873842592592587</v>
      </c>
      <c r="H17" s="23">
        <f t="shared" si="1"/>
        <v>9</v>
      </c>
      <c r="I17" s="23">
        <f t="shared" si="2"/>
        <v>13</v>
      </c>
      <c r="J17" s="28"/>
    </row>
    <row r="18" spans="1:10" ht="12.75">
      <c r="A18" s="16">
        <v>62</v>
      </c>
      <c r="B18" s="16" t="s">
        <v>61</v>
      </c>
      <c r="C18" s="24">
        <f>'stage 4'!D18</f>
        <v>0.5010416666666667</v>
      </c>
      <c r="D18" s="27">
        <v>0.5657291666666667</v>
      </c>
      <c r="E18" s="24">
        <f t="shared" si="0"/>
        <v>0.06468750000000001</v>
      </c>
      <c r="F18" s="24">
        <f>E18/data!$B$7</f>
        <v>0.006280339805825244</v>
      </c>
      <c r="G18" s="24">
        <f>'stage 4'!G18+'stage 5'!E18</f>
        <v>0.2532291666666667</v>
      </c>
      <c r="H18" s="23">
        <f t="shared" si="1"/>
        <v>13</v>
      </c>
      <c r="I18" s="23">
        <f t="shared" si="2"/>
        <v>14</v>
      </c>
      <c r="J18" s="28"/>
    </row>
    <row r="19" spans="1:10" ht="12.75">
      <c r="A19" s="16">
        <v>63</v>
      </c>
      <c r="B19" s="16" t="s">
        <v>20</v>
      </c>
      <c r="C19" s="24">
        <f>'stage 4'!D19</f>
        <v>0.5210648148148148</v>
      </c>
      <c r="D19" s="27" t="s">
        <v>64</v>
      </c>
      <c r="E19" s="24">
        <f>D30-C19</f>
        <v>0.11157407407407405</v>
      </c>
      <c r="F19" s="24">
        <f>E19/data!$B$7</f>
        <v>0.010832434376123693</v>
      </c>
      <c r="G19" s="24">
        <f>'stage 4'!G19+'stage 5'!E19</f>
        <v>0.32013888888888886</v>
      </c>
      <c r="H19" s="23">
        <f t="shared" si="1"/>
        <v>19</v>
      </c>
      <c r="I19" s="23">
        <f t="shared" si="2"/>
        <v>19</v>
      </c>
      <c r="J19" s="28"/>
    </row>
    <row r="20" spans="1:10" ht="12.75">
      <c r="A20" s="16">
        <v>64</v>
      </c>
      <c r="B20" s="16" t="s">
        <v>19</v>
      </c>
      <c r="C20" s="24">
        <f>'stage 4'!D20</f>
        <v>0.4811342592592593</v>
      </c>
      <c r="D20" s="27">
        <v>0.5339467592592593</v>
      </c>
      <c r="E20" s="24">
        <f t="shared" si="0"/>
        <v>0.052812499999999984</v>
      </c>
      <c r="F20" s="24">
        <f>E20/data!$B$7</f>
        <v>0.0051274271844660175</v>
      </c>
      <c r="G20" s="24">
        <f>'stage 4'!G20+'stage 5'!E20</f>
        <v>0.22144675925925927</v>
      </c>
      <c r="H20" s="23">
        <f t="shared" si="1"/>
        <v>4</v>
      </c>
      <c r="I20" s="23">
        <f t="shared" si="2"/>
        <v>9</v>
      </c>
      <c r="J20" s="28"/>
    </row>
    <row r="21" spans="1:10" ht="12.75">
      <c r="A21" s="16">
        <v>65</v>
      </c>
      <c r="B21" s="16" t="s">
        <v>18</v>
      </c>
      <c r="C21" s="24">
        <f>'stage 4'!D21</f>
        <v>0.4886921296296296</v>
      </c>
      <c r="D21" s="27">
        <v>0.5367013888888889</v>
      </c>
      <c r="E21" s="24">
        <f t="shared" si="0"/>
        <v>0.04800925925925925</v>
      </c>
      <c r="F21" s="24">
        <f>E21/data!$B$7</f>
        <v>0.004661093131966917</v>
      </c>
      <c r="G21" s="24">
        <f>'stage 4'!G21+'stage 5'!E21</f>
        <v>0.22420138888888885</v>
      </c>
      <c r="H21" s="23">
        <f t="shared" si="1"/>
        <v>6</v>
      </c>
      <c r="I21" s="23">
        <f t="shared" si="2"/>
        <v>3</v>
      </c>
      <c r="J21" s="28"/>
    </row>
    <row r="22" spans="1:10" ht="12.75">
      <c r="A22" s="16">
        <v>66</v>
      </c>
      <c r="B22" s="16" t="s">
        <v>28</v>
      </c>
      <c r="C22" s="24">
        <f>'stage 4'!D22</f>
        <v>0.48056712962962966</v>
      </c>
      <c r="D22" s="27">
        <v>0.5276851851851853</v>
      </c>
      <c r="E22" s="24">
        <f t="shared" si="0"/>
        <v>0.047118055555555594</v>
      </c>
      <c r="F22" s="24">
        <f>E22/data!$B$7</f>
        <v>0.0045745685005393775</v>
      </c>
      <c r="G22" s="24">
        <f>'stage 4'!G22+'stage 5'!E22</f>
        <v>0.21518518518518526</v>
      </c>
      <c r="H22" s="23">
        <f t="shared" si="1"/>
        <v>3</v>
      </c>
      <c r="I22" s="23">
        <f t="shared" si="2"/>
        <v>2</v>
      </c>
      <c r="J22" s="28"/>
    </row>
    <row r="23" spans="1:10" ht="12.75">
      <c r="A23" s="16">
        <v>67</v>
      </c>
      <c r="B23" s="16" t="s">
        <v>29</v>
      </c>
      <c r="C23" s="24">
        <f>'stage 4'!D23</f>
        <v>0.5025462962962963</v>
      </c>
      <c r="D23" s="27">
        <v>0.5663888888888889</v>
      </c>
      <c r="E23" s="24">
        <f t="shared" si="0"/>
        <v>0.06384259259259262</v>
      </c>
      <c r="F23" s="24">
        <f>E23/data!$B$7</f>
        <v>0.006198309960445885</v>
      </c>
      <c r="G23" s="24">
        <f>'stage 4'!G23+'stage 5'!E23</f>
        <v>0.25388888888888894</v>
      </c>
      <c r="H23" s="23">
        <f t="shared" si="1"/>
        <v>14</v>
      </c>
      <c r="I23" s="23">
        <f t="shared" si="2"/>
        <v>12</v>
      </c>
      <c r="J23" s="28"/>
    </row>
    <row r="24" spans="1:10" ht="12.75">
      <c r="A24" s="16">
        <v>68</v>
      </c>
      <c r="B24" s="16" t="s">
        <v>25</v>
      </c>
      <c r="C24" s="24">
        <f>'stage 4'!D24</f>
        <v>0.5014583333333333</v>
      </c>
      <c r="D24" s="27">
        <v>0.5698958333333334</v>
      </c>
      <c r="E24" s="24">
        <f t="shared" si="0"/>
        <v>0.06843750000000004</v>
      </c>
      <c r="F24" s="24">
        <f>E24/data!$B$7</f>
        <v>0.006644417475728159</v>
      </c>
      <c r="G24" s="24">
        <f>'stage 4'!G24+'stage 5'!E24</f>
        <v>0.2573958333333334</v>
      </c>
      <c r="H24" s="23">
        <f t="shared" si="1"/>
        <v>15</v>
      </c>
      <c r="I24" s="23">
        <f t="shared" si="2"/>
        <v>15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4'!D26</f>
        <v>0.47748842592592594</v>
      </c>
      <c r="D26" s="27">
        <v>0.5357175925925927</v>
      </c>
      <c r="E26" s="24">
        <f t="shared" si="0"/>
        <v>0.05822916666666672</v>
      </c>
      <c r="F26" s="24">
        <f>E26/data!$B$7</f>
        <v>0.005653317152103565</v>
      </c>
      <c r="G26" s="24">
        <f>'stage 4'!G26+'stage 5'!E26</f>
        <v>0.22321759259259266</v>
      </c>
      <c r="H26" s="23">
        <f t="shared" si="1"/>
        <v>5</v>
      </c>
      <c r="I26" s="23">
        <f t="shared" si="2"/>
        <v>10</v>
      </c>
      <c r="J26" s="28"/>
    </row>
    <row r="27" spans="1:10" ht="12.75">
      <c r="A27" s="16">
        <v>71</v>
      </c>
      <c r="B27" s="16" t="s">
        <v>60</v>
      </c>
      <c r="C27" s="24">
        <f>'stage 4'!D27</f>
        <v>0.5506597222222221</v>
      </c>
      <c r="D27" s="27">
        <v>0.6325810185185184</v>
      </c>
      <c r="E27" s="24">
        <f t="shared" si="0"/>
        <v>0.0819212962962963</v>
      </c>
      <c r="F27" s="24">
        <f>E27/data!$B$7</f>
        <v>0.007953523912261775</v>
      </c>
      <c r="G27" s="24">
        <f>'stage 4'!G27+'stage 5'!E27</f>
        <v>0.32008101851851845</v>
      </c>
      <c r="H27" s="23">
        <f t="shared" si="1"/>
        <v>18</v>
      </c>
      <c r="I27" s="23">
        <f t="shared" si="2"/>
        <v>18</v>
      </c>
      <c r="J27" s="28"/>
    </row>
    <row r="28" spans="1:8" ht="12.75">
      <c r="A28" s="16"/>
      <c r="B28" s="16"/>
      <c r="C28" s="19"/>
      <c r="D28" s="19"/>
      <c r="E28" s="19"/>
      <c r="F28" s="17"/>
      <c r="G28" s="19"/>
      <c r="H28" s="16"/>
    </row>
    <row r="29" spans="1:8" ht="12.75">
      <c r="A29" s="16"/>
      <c r="B29" s="16"/>
      <c r="C29" s="19"/>
      <c r="D29" s="19"/>
      <c r="E29" s="19"/>
      <c r="F29" s="17"/>
      <c r="G29" s="19"/>
      <c r="H29" s="16"/>
    </row>
    <row r="30" spans="1:8" ht="25.5">
      <c r="A30" s="16"/>
      <c r="B30" s="20" t="s">
        <v>63</v>
      </c>
      <c r="C30" s="19"/>
      <c r="D30" s="21">
        <v>0.6326388888888889</v>
      </c>
      <c r="E30" s="19"/>
      <c r="F30" s="17"/>
      <c r="G30" s="19"/>
      <c r="H30" s="16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8.421875" style="0" bestFit="1" customWidth="1"/>
    <col min="3" max="3" width="11.421875" style="0" bestFit="1" customWidth="1"/>
    <col min="4" max="4" width="11.57421875" style="0" bestFit="1" customWidth="1"/>
    <col min="5" max="5" width="11.8515625" style="0" customWidth="1"/>
    <col min="6" max="7" width="8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5" ht="12.75">
      <c r="A3" s="3" t="s">
        <v>1</v>
      </c>
      <c r="B3" s="4">
        <v>6</v>
      </c>
      <c r="D3" s="12"/>
      <c r="E3" s="12"/>
    </row>
    <row r="4" spans="1:2" ht="13.5" thickBot="1">
      <c r="A4" s="3" t="s">
        <v>2</v>
      </c>
      <c r="B4" s="3" t="s">
        <v>41</v>
      </c>
    </row>
    <row r="5" spans="1:4" ht="13.5" thickBot="1">
      <c r="A5" s="2" t="s">
        <v>14</v>
      </c>
      <c r="B5" s="14">
        <v>37136.5625</v>
      </c>
      <c r="C5" s="6"/>
      <c r="D5" s="7"/>
    </row>
    <row r="6" spans="1:10" ht="38.25">
      <c r="A6" s="2" t="s">
        <v>36</v>
      </c>
      <c r="B6" s="25" t="s">
        <v>5</v>
      </c>
      <c r="C6" s="25" t="s">
        <v>66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70</v>
      </c>
    </row>
    <row r="7" spans="1:10" ht="12.75">
      <c r="A7" s="16">
        <v>51</v>
      </c>
      <c r="B7" s="16" t="s">
        <v>22</v>
      </c>
      <c r="C7" s="23" t="s">
        <v>67</v>
      </c>
      <c r="D7" s="24" t="str">
        <f>IF(C7="Y",TEXT($B$5,"hh:mm:ss"),'stage 5'!D7)</f>
        <v>13:30:00</v>
      </c>
      <c r="E7" s="27">
        <v>0.6241666666666666</v>
      </c>
      <c r="F7" s="24">
        <f aca="true" t="shared" si="0" ref="F7:F27">E7-D7</f>
        <v>0.06166666666666665</v>
      </c>
      <c r="G7" s="24">
        <f>F7/data!$B$8</f>
        <v>0.005987055016181227</v>
      </c>
      <c r="H7" s="24">
        <f>'stage 5'!G7+'stage 6'!F7</f>
        <v>0.33199074074074075</v>
      </c>
      <c r="I7" s="23">
        <f>RANK(H7,H$7:H$27,3)</f>
        <v>17</v>
      </c>
      <c r="J7" s="23">
        <f>RANK(F7,F$7:F$27,3)</f>
        <v>15</v>
      </c>
    </row>
    <row r="8" spans="1:10" ht="12.75">
      <c r="A8" s="16">
        <v>52</v>
      </c>
      <c r="B8" s="16" t="s">
        <v>21</v>
      </c>
      <c r="C8" s="23" t="s">
        <v>67</v>
      </c>
      <c r="D8" s="24" t="str">
        <f>IF(C8="Y",TEXT($B$5,"hh:mm:ss"),'stage 5'!D8)</f>
        <v>13:30:00</v>
      </c>
      <c r="E8" s="27">
        <v>0.6264699074074074</v>
      </c>
      <c r="F8" s="24">
        <f t="shared" si="0"/>
        <v>0.06396990740740738</v>
      </c>
      <c r="G8" s="24">
        <f>F8/data!$B$8</f>
        <v>0.006210670622078386</v>
      </c>
      <c r="H8" s="24">
        <f>'stage 5'!G8+'stage 6'!F8</f>
        <v>0.32608796296296294</v>
      </c>
      <c r="I8" s="23">
        <f aca="true" t="shared" si="1" ref="I8:I27">RANK(H8,H$7:H$27,3)</f>
        <v>15</v>
      </c>
      <c r="J8" s="23">
        <f aca="true" t="shared" si="2" ref="J8:J27">RANK(F8,F$7:F$27,3)</f>
        <v>16</v>
      </c>
    </row>
    <row r="9" spans="1:10" ht="12.75">
      <c r="A9" s="16">
        <v>53</v>
      </c>
      <c r="B9" s="16" t="s">
        <v>23</v>
      </c>
      <c r="C9" s="23" t="s">
        <v>68</v>
      </c>
      <c r="D9" s="24">
        <f>IF(C9="Y",TEXT($B$5,"hh:mm:ss"),'stage 5'!D9)</f>
        <v>0.5263194444444445</v>
      </c>
      <c r="E9" s="27">
        <v>0.5753587962962963</v>
      </c>
      <c r="F9" s="24">
        <f t="shared" si="0"/>
        <v>0.04903935185185182</v>
      </c>
      <c r="G9" s="24">
        <f>F9/data!$B$8</f>
        <v>0.004761102121539011</v>
      </c>
      <c r="H9" s="24">
        <f>'stage 5'!G9+'stage 6'!F9</f>
        <v>0.26285879629629627</v>
      </c>
      <c r="I9" s="23">
        <f t="shared" si="1"/>
        <v>2</v>
      </c>
      <c r="J9" s="23">
        <f t="shared" si="2"/>
        <v>6</v>
      </c>
    </row>
    <row r="10" spans="1:10" ht="12.75">
      <c r="A10" s="16">
        <v>54</v>
      </c>
      <c r="B10" s="16" t="s">
        <v>24</v>
      </c>
      <c r="C10" s="23" t="s">
        <v>68</v>
      </c>
      <c r="D10" s="24">
        <f>IF(C10="Y",TEXT($B$5,"hh:mm:ss"),'stage 5'!D10)</f>
        <v>0.5465972222222223</v>
      </c>
      <c r="E10" s="27">
        <v>0.6019675925925926</v>
      </c>
      <c r="F10" s="24">
        <f t="shared" si="0"/>
        <v>0.05537037037037029</v>
      </c>
      <c r="G10" s="24">
        <f>F10/data!$B$8</f>
        <v>0.005375764113628183</v>
      </c>
      <c r="H10" s="24">
        <f>'stage 5'!G10+'stage 6'!F10</f>
        <v>0.2894675925925926</v>
      </c>
      <c r="I10" s="23">
        <f t="shared" si="1"/>
        <v>8</v>
      </c>
      <c r="J10" s="23">
        <f t="shared" si="2"/>
        <v>9</v>
      </c>
    </row>
    <row r="11" spans="1:10" ht="12.75">
      <c r="A11" s="16">
        <v>55</v>
      </c>
      <c r="B11" s="16" t="s">
        <v>17</v>
      </c>
      <c r="C11" s="23" t="s">
        <v>68</v>
      </c>
      <c r="D11" s="24">
        <f>IF(C11="Y",TEXT($B$5,"hh:mm:ss"),'stage 5'!D11)</f>
        <v>0.5370370370370371</v>
      </c>
      <c r="E11" s="27">
        <v>0.5837962962962963</v>
      </c>
      <c r="F11" s="24">
        <f t="shared" si="0"/>
        <v>0.04675925925925917</v>
      </c>
      <c r="G11" s="24">
        <f>F11/data!$B$8</f>
        <v>0.004539733908665938</v>
      </c>
      <c r="H11" s="24">
        <f>'stage 5'!G11+'stage 6'!F11</f>
        <v>0.27129629629629626</v>
      </c>
      <c r="I11" s="23">
        <f t="shared" si="1"/>
        <v>5</v>
      </c>
      <c r="J11" s="23">
        <f t="shared" si="2"/>
        <v>1</v>
      </c>
    </row>
    <row r="12" spans="1:10" ht="12.75">
      <c r="A12" s="16">
        <v>56</v>
      </c>
      <c r="B12" s="16" t="s">
        <v>16</v>
      </c>
      <c r="C12" s="23" t="s">
        <v>67</v>
      </c>
      <c r="D12" s="24" t="str">
        <f>IF(C12="Y",TEXT($B$5,"hh:mm:ss"),'stage 5'!D12)</f>
        <v>13:30:00</v>
      </c>
      <c r="E12" s="27">
        <v>0.6096990740740741</v>
      </c>
      <c r="F12" s="24">
        <f t="shared" si="0"/>
        <v>0.04719907407407409</v>
      </c>
      <c r="G12" s="24">
        <f>F12/data!$B$8</f>
        <v>0.004582434376123697</v>
      </c>
      <c r="H12" s="24">
        <f>'stage 5'!G12+'stage 6'!F12</f>
        <v>0.2971990740740741</v>
      </c>
      <c r="I12" s="23">
        <f t="shared" si="1"/>
        <v>9</v>
      </c>
      <c r="J12" s="23">
        <f t="shared" si="2"/>
        <v>2</v>
      </c>
    </row>
    <row r="13" spans="1:10" ht="12.75">
      <c r="A13" s="16">
        <v>57</v>
      </c>
      <c r="B13" s="16" t="s">
        <v>27</v>
      </c>
      <c r="C13" s="23" t="s">
        <v>68</v>
      </c>
      <c r="D13" s="24">
        <f>IF(C13="Y",TEXT($B$5,"hh:mm:ss"),'stage 5'!D13)</f>
        <v>0.5580439814814815</v>
      </c>
      <c r="E13" s="27">
        <v>0.6232291666666666</v>
      </c>
      <c r="F13" s="24">
        <f t="shared" si="0"/>
        <v>0.06518518518518512</v>
      </c>
      <c r="G13" s="24">
        <f>F13/data!$B$8</f>
        <v>0.006328658755843215</v>
      </c>
      <c r="H13" s="24">
        <f>'stage 5'!G13+'stage 6'!F13</f>
        <v>0.3107291666666666</v>
      </c>
      <c r="I13" s="23">
        <f t="shared" si="1"/>
        <v>12</v>
      </c>
      <c r="J13" s="23">
        <f t="shared" si="2"/>
        <v>17</v>
      </c>
    </row>
    <row r="14" spans="1:10" ht="12.75">
      <c r="A14" s="16">
        <v>58</v>
      </c>
      <c r="B14" s="16" t="s">
        <v>30</v>
      </c>
      <c r="C14" s="23" t="s">
        <v>68</v>
      </c>
      <c r="D14" s="24">
        <f>IF(C14="Y",TEXT($B$5,"hh:mm:ss"),'stage 5'!D14)</f>
        <v>0.5235763888888889</v>
      </c>
      <c r="E14" s="27">
        <v>0.571875</v>
      </c>
      <c r="F14" s="24">
        <f t="shared" si="0"/>
        <v>0.04829861111111111</v>
      </c>
      <c r="G14" s="24">
        <f>F14/data!$B$8</f>
        <v>0.0046891855447680686</v>
      </c>
      <c r="H14" s="24">
        <f>'stage 5'!G14+'stage 6'!F14</f>
        <v>0.259375</v>
      </c>
      <c r="I14" s="23">
        <f t="shared" si="1"/>
        <v>1</v>
      </c>
      <c r="J14" s="23">
        <f t="shared" si="2"/>
        <v>4</v>
      </c>
    </row>
    <row r="15" spans="1:10" ht="12.75">
      <c r="A15" s="16">
        <v>59</v>
      </c>
      <c r="B15" s="16" t="s">
        <v>15</v>
      </c>
      <c r="C15" s="23" t="s">
        <v>68</v>
      </c>
      <c r="D15" s="24">
        <f>IF(C15="Y",TEXT($B$5,"hh:mm:ss"),'stage 5'!D15)</f>
        <v>0.5583564814814815</v>
      </c>
      <c r="E15" s="27">
        <v>0.6122800925925925</v>
      </c>
      <c r="F15" s="24">
        <f t="shared" si="0"/>
        <v>0.05392361111111099</v>
      </c>
      <c r="G15" s="24">
        <f>F15/data!$B$8</f>
        <v>0.005235302049622426</v>
      </c>
      <c r="H15" s="24">
        <f>'stage 5'!G15+'stage 6'!F15</f>
        <v>0.29978009259259253</v>
      </c>
      <c r="I15" s="23">
        <f t="shared" si="1"/>
        <v>11</v>
      </c>
      <c r="J15" s="23">
        <f t="shared" si="2"/>
        <v>8</v>
      </c>
    </row>
    <row r="16" spans="1:10" ht="12.75">
      <c r="A16" s="16">
        <v>60</v>
      </c>
      <c r="B16" s="16"/>
      <c r="C16" s="23"/>
      <c r="D16" s="24"/>
      <c r="E16" s="27"/>
      <c r="F16" s="24"/>
      <c r="G16" s="24"/>
      <c r="H16" s="24"/>
      <c r="I16" s="23"/>
      <c r="J16" s="23"/>
    </row>
    <row r="17" spans="1:10" ht="12.75">
      <c r="A17" s="16">
        <v>61</v>
      </c>
      <c r="B17" s="16" t="s">
        <v>57</v>
      </c>
      <c r="C17" s="23" t="s">
        <v>68</v>
      </c>
      <c r="D17" s="24">
        <f>IF(C17="Y",TEXT($B$5,"hh:mm:ss"),'stage 5'!D17)</f>
        <v>0.5512384259259259</v>
      </c>
      <c r="E17" s="27">
        <v>0.6101041666666667</v>
      </c>
      <c r="F17" s="24">
        <f t="shared" si="0"/>
        <v>0.0588657407407408</v>
      </c>
      <c r="G17" s="24">
        <f>F17/data!$B$8</f>
        <v>0.005715120460266097</v>
      </c>
      <c r="H17" s="24">
        <f>'stage 5'!G17+'stage 6'!F17</f>
        <v>0.29760416666666667</v>
      </c>
      <c r="I17" s="23">
        <f t="shared" si="1"/>
        <v>10</v>
      </c>
      <c r="J17" s="23">
        <f t="shared" si="2"/>
        <v>11</v>
      </c>
    </row>
    <row r="18" spans="1:10" ht="12.75">
      <c r="A18" s="16">
        <v>62</v>
      </c>
      <c r="B18" s="16" t="s">
        <v>61</v>
      </c>
      <c r="C18" s="23" t="s">
        <v>67</v>
      </c>
      <c r="D18" s="24" t="str">
        <f>IF(C18="Y",TEXT($B$5,"hh:mm:ss"),'stage 5'!D18)</f>
        <v>13:30:00</v>
      </c>
      <c r="E18" s="27">
        <v>0.6237037037037038</v>
      </c>
      <c r="F18" s="24">
        <f t="shared" si="0"/>
        <v>0.06120370370370376</v>
      </c>
      <c r="G18" s="24">
        <f>F18/data!$B$8</f>
        <v>0.005942107155699394</v>
      </c>
      <c r="H18" s="24">
        <f>'stage 5'!G18+'stage 6'!F18</f>
        <v>0.3144328703703705</v>
      </c>
      <c r="I18" s="23">
        <f t="shared" si="1"/>
        <v>14</v>
      </c>
      <c r="J18" s="23">
        <f t="shared" si="2"/>
        <v>14</v>
      </c>
    </row>
    <row r="19" spans="1:10" ht="12.75">
      <c r="A19" s="16">
        <v>63</v>
      </c>
      <c r="B19" s="16" t="s">
        <v>20</v>
      </c>
      <c r="C19" s="23" t="s">
        <v>67</v>
      </c>
      <c r="D19" s="24" t="str">
        <f>IF(C19="Y",TEXT($B$5,"hh:mm:ss"),'stage 5'!D19)</f>
        <v>13:30:00</v>
      </c>
      <c r="E19" s="27">
        <v>0.6229976851851852</v>
      </c>
      <c r="F19" s="24">
        <f t="shared" si="0"/>
        <v>0.06049768518518517</v>
      </c>
      <c r="G19" s="24">
        <f>F19/data!$B$8</f>
        <v>0.005873561668464579</v>
      </c>
      <c r="H19" s="24">
        <f>'stage 5'!G19+'stage 6'!F19</f>
        <v>0.38063657407407403</v>
      </c>
      <c r="I19" s="23">
        <f t="shared" si="1"/>
        <v>18</v>
      </c>
      <c r="J19" s="23">
        <f t="shared" si="2"/>
        <v>13</v>
      </c>
    </row>
    <row r="20" spans="1:10" ht="12.75">
      <c r="A20" s="16">
        <v>64</v>
      </c>
      <c r="B20" s="16" t="s">
        <v>19</v>
      </c>
      <c r="C20" s="23" t="s">
        <v>68</v>
      </c>
      <c r="D20" s="24">
        <f>IF(C20="Y",TEXT($B$5,"hh:mm:ss"),'stage 5'!D20)</f>
        <v>0.5339467592592593</v>
      </c>
      <c r="E20" s="27">
        <v>0.5836226851851852</v>
      </c>
      <c r="F20" s="24">
        <f t="shared" si="0"/>
        <v>0.04967592592592596</v>
      </c>
      <c r="G20" s="24">
        <f>F20/data!$B$8</f>
        <v>0.004822905429701549</v>
      </c>
      <c r="H20" s="24">
        <f>'stage 5'!G20+'stage 6'!F20</f>
        <v>0.27112268518518523</v>
      </c>
      <c r="I20" s="23">
        <f t="shared" si="1"/>
        <v>3</v>
      </c>
      <c r="J20" s="23">
        <f t="shared" si="2"/>
        <v>7</v>
      </c>
    </row>
    <row r="21" spans="1:10" ht="12.75">
      <c r="A21" s="16">
        <v>65</v>
      </c>
      <c r="B21" s="16" t="s">
        <v>18</v>
      </c>
      <c r="C21" s="23" t="s">
        <v>68</v>
      </c>
      <c r="D21" s="24">
        <f>IF(C21="Y",TEXT($B$5,"hh:mm:ss"),'stage 5'!D21)</f>
        <v>0.5367013888888889</v>
      </c>
      <c r="E21" s="27">
        <v>0.5852546296296296</v>
      </c>
      <c r="F21" s="24">
        <f t="shared" si="0"/>
        <v>0.048553240740740744</v>
      </c>
      <c r="G21" s="24">
        <f>F21/data!$B$8</f>
        <v>0.0047139068680330815</v>
      </c>
      <c r="H21" s="24">
        <f>'stage 5'!G21+'stage 6'!F21</f>
        <v>0.2727546296296296</v>
      </c>
      <c r="I21" s="23">
        <f t="shared" si="1"/>
        <v>7</v>
      </c>
      <c r="J21" s="23">
        <f t="shared" si="2"/>
        <v>5</v>
      </c>
    </row>
    <row r="22" spans="1:10" ht="12.75">
      <c r="A22" s="16">
        <v>66</v>
      </c>
      <c r="B22" s="16" t="s">
        <v>28</v>
      </c>
      <c r="C22" s="23" t="s">
        <v>68</v>
      </c>
      <c r="D22" s="24">
        <f>IF(C22="Y",TEXT($B$5,"hh:mm:ss"),'stage 5'!D22)</f>
        <v>0.5276851851851853</v>
      </c>
      <c r="E22" s="27">
        <v>0.5849189814814815</v>
      </c>
      <c r="F22" s="24">
        <f t="shared" si="0"/>
        <v>0.05723379629629621</v>
      </c>
      <c r="G22" s="24">
        <f>F22/data!$B$8</f>
        <v>0.0055566792520675935</v>
      </c>
      <c r="H22" s="24">
        <f>'stage 5'!G22+'stage 6'!F22</f>
        <v>0.27241898148148147</v>
      </c>
      <c r="I22" s="23">
        <f t="shared" si="1"/>
        <v>6</v>
      </c>
      <c r="J22" s="23">
        <f t="shared" si="2"/>
        <v>10</v>
      </c>
    </row>
    <row r="23" spans="1:10" ht="12.75">
      <c r="A23" s="16">
        <v>67</v>
      </c>
      <c r="B23" s="16" t="s">
        <v>29</v>
      </c>
      <c r="C23" s="23" t="s">
        <v>67</v>
      </c>
      <c r="D23" s="24" t="str">
        <f>IF(C23="Y",TEXT($B$5,"hh:mm:ss"),'stage 5'!D23)</f>
        <v>13:30:00</v>
      </c>
      <c r="E23" s="27">
        <v>0.6224189814814814</v>
      </c>
      <c r="F23" s="24">
        <f t="shared" si="0"/>
        <v>0.05991898148148145</v>
      </c>
      <c r="G23" s="24">
        <f>F23/data!$B$8</f>
        <v>0.0058173768428622765</v>
      </c>
      <c r="H23" s="24">
        <f>'stage 5'!G23+'stage 6'!F23</f>
        <v>0.3138078703703704</v>
      </c>
      <c r="I23" s="23">
        <f t="shared" si="1"/>
        <v>13</v>
      </c>
      <c r="J23" s="23">
        <f t="shared" si="2"/>
        <v>12</v>
      </c>
    </row>
    <row r="24" spans="1:10" ht="12.75">
      <c r="A24" s="16">
        <v>68</v>
      </c>
      <c r="B24" s="16" t="s">
        <v>25</v>
      </c>
      <c r="C24" s="23" t="s">
        <v>67</v>
      </c>
      <c r="D24" s="24" t="str">
        <f>IF(C24="Y",TEXT($B$5,"hh:mm:ss"),'stage 5'!D24)</f>
        <v>13:30:00</v>
      </c>
      <c r="E24" s="27">
        <v>0.6342592592592592</v>
      </c>
      <c r="F24" s="24">
        <f t="shared" si="0"/>
        <v>0.07175925925925919</v>
      </c>
      <c r="G24" s="24">
        <f>F24/data!$B$8</f>
        <v>0.006966918374685357</v>
      </c>
      <c r="H24" s="24">
        <f>'stage 5'!G24+'stage 6'!F24</f>
        <v>0.32915509259259257</v>
      </c>
      <c r="I24" s="23">
        <f t="shared" si="1"/>
        <v>16</v>
      </c>
      <c r="J24" s="23">
        <f t="shared" si="2"/>
        <v>18</v>
      </c>
    </row>
    <row r="25" spans="1:10" ht="12.75">
      <c r="A25" s="16">
        <v>69</v>
      </c>
      <c r="B25" s="16"/>
      <c r="C25" s="23"/>
      <c r="D25" s="24"/>
      <c r="E25" s="27"/>
      <c r="F25" s="24"/>
      <c r="G25" s="24"/>
      <c r="H25" s="24"/>
      <c r="I25" s="23"/>
      <c r="J25" s="23"/>
    </row>
    <row r="26" spans="1:10" ht="12.75">
      <c r="A26" s="16">
        <v>70</v>
      </c>
      <c r="B26" s="16" t="s">
        <v>59</v>
      </c>
      <c r="C26" s="23" t="s">
        <v>68</v>
      </c>
      <c r="D26" s="24">
        <f>IF(C26="Y",TEXT($B$5,"hh:mm:ss"),'stage 5'!D26)</f>
        <v>0.5357175925925927</v>
      </c>
      <c r="E26" s="27">
        <v>0.58375</v>
      </c>
      <c r="F26" s="24">
        <f t="shared" si="0"/>
        <v>0.04803240740740733</v>
      </c>
      <c r="G26" s="24">
        <f>F26/data!$B$8</f>
        <v>0.004663340524991002</v>
      </c>
      <c r="H26" s="24">
        <f>'stage 5'!G26+'stage 6'!F26</f>
        <v>0.27125</v>
      </c>
      <c r="I26" s="23">
        <f t="shared" si="1"/>
        <v>4</v>
      </c>
      <c r="J26" s="23">
        <f t="shared" si="2"/>
        <v>3</v>
      </c>
    </row>
    <row r="27" spans="1:10" ht="12.75">
      <c r="A27" s="16">
        <v>71</v>
      </c>
      <c r="B27" s="16" t="s">
        <v>60</v>
      </c>
      <c r="C27" s="23" t="s">
        <v>67</v>
      </c>
      <c r="D27" s="24" t="str">
        <f>IF(C27="Y",TEXT($B$5,"hh:mm:ss"),'stage 5'!D27)</f>
        <v>13:30:00</v>
      </c>
      <c r="E27" s="27">
        <v>0.6356944444444445</v>
      </c>
      <c r="F27" s="24">
        <f t="shared" si="0"/>
        <v>0.07319444444444445</v>
      </c>
      <c r="G27" s="24">
        <f>F27/data!$B$8</f>
        <v>0.007106256742179073</v>
      </c>
      <c r="H27" s="24">
        <f>'stage 5'!G27+'stage 6'!F27</f>
        <v>0.3932754629629629</v>
      </c>
      <c r="I27" s="23">
        <f t="shared" si="1"/>
        <v>19</v>
      </c>
      <c r="J27" s="23">
        <f t="shared" si="2"/>
        <v>19</v>
      </c>
    </row>
    <row r="28" spans="3:10" ht="12.75">
      <c r="C28" s="1"/>
      <c r="D28" s="1"/>
      <c r="E28" s="1"/>
      <c r="F28" s="9"/>
      <c r="G28" s="1"/>
      <c r="J28" s="16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7</v>
      </c>
    </row>
    <row r="4" spans="1:2" ht="12.75">
      <c r="A4" s="3" t="s">
        <v>2</v>
      </c>
      <c r="B4" s="3" t="s">
        <v>42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6'!E7</f>
        <v>0.6241666666666666</v>
      </c>
      <c r="D7" s="27">
        <v>0.6855902777777777</v>
      </c>
      <c r="E7" s="24">
        <f aca="true" t="shared" si="0" ref="E7:E27">D7-C7</f>
        <v>0.061423611111111054</v>
      </c>
      <c r="F7" s="24">
        <f>E7/data!$B$9</f>
        <v>0.006749847374847369</v>
      </c>
      <c r="G7" s="24">
        <f>'stage 6'!H7+'stage 7'!E7</f>
        <v>0.3934143518518518</v>
      </c>
      <c r="H7" s="23">
        <f>RANK(G7,G$7:G$27,3)</f>
        <v>17</v>
      </c>
      <c r="I7" s="23">
        <f>RANK(E7,E$7:E$27,3)</f>
        <v>18</v>
      </c>
      <c r="J7" s="28"/>
    </row>
    <row r="8" spans="1:10" ht="12.75">
      <c r="A8" s="16">
        <v>52</v>
      </c>
      <c r="B8" s="16" t="s">
        <v>21</v>
      </c>
      <c r="C8" s="24">
        <f>'stage 6'!E8</f>
        <v>0.6264699074074074</v>
      </c>
      <c r="D8" s="27">
        <v>0.6830439814814815</v>
      </c>
      <c r="E8" s="24">
        <f t="shared" si="0"/>
        <v>0.05657407407407411</v>
      </c>
      <c r="F8" s="24">
        <f>E8/data!$B$9</f>
        <v>0.0062169312169312214</v>
      </c>
      <c r="G8" s="24">
        <f>'stage 6'!H8+'stage 7'!E8</f>
        <v>0.38266203703703705</v>
      </c>
      <c r="H8" s="23">
        <f aca="true" t="shared" si="1" ref="H8:H27">RANK(G8,G$7:G$27,3)</f>
        <v>16</v>
      </c>
      <c r="I8" s="23">
        <f aca="true" t="shared" si="2" ref="I8:I27">RANK(E8,E$7:E$27,3)</f>
        <v>16</v>
      </c>
      <c r="J8" s="28"/>
    </row>
    <row r="9" spans="1:10" ht="12.75">
      <c r="A9" s="16">
        <v>53</v>
      </c>
      <c r="B9" s="16" t="s">
        <v>23</v>
      </c>
      <c r="C9" s="24">
        <f>'stage 6'!E9</f>
        <v>0.5753587962962963</v>
      </c>
      <c r="D9" s="27">
        <v>0.6149305555555555</v>
      </c>
      <c r="E9" s="24">
        <f t="shared" si="0"/>
        <v>0.039571759259259265</v>
      </c>
      <c r="F9" s="24">
        <f>E9/data!$B$9</f>
        <v>0.004348544973544974</v>
      </c>
      <c r="G9" s="24">
        <f>'stage 6'!H9+'stage 7'!E9</f>
        <v>0.30243055555555554</v>
      </c>
      <c r="H9" s="23">
        <f t="shared" si="1"/>
        <v>1</v>
      </c>
      <c r="I9" s="23">
        <f t="shared" si="2"/>
        <v>2</v>
      </c>
      <c r="J9" s="28"/>
    </row>
    <row r="10" spans="1:10" ht="12.75">
      <c r="A10" s="16">
        <v>54</v>
      </c>
      <c r="B10" s="16" t="s">
        <v>24</v>
      </c>
      <c r="C10" s="24">
        <f>'stage 6'!E10</f>
        <v>0.6019675925925926</v>
      </c>
      <c r="D10" s="27">
        <v>0.6543402777777778</v>
      </c>
      <c r="E10" s="24">
        <f t="shared" si="0"/>
        <v>0.05237268518518523</v>
      </c>
      <c r="F10" s="24">
        <f>E10/data!$B$9</f>
        <v>0.0057552401302401355</v>
      </c>
      <c r="G10" s="24">
        <f>'stage 6'!H10+'stage 7'!E10</f>
        <v>0.3418402777777778</v>
      </c>
      <c r="H10" s="23">
        <f t="shared" si="1"/>
        <v>8</v>
      </c>
      <c r="I10" s="23">
        <f t="shared" si="2"/>
        <v>12</v>
      </c>
      <c r="J10" s="28"/>
    </row>
    <row r="11" spans="1:10" ht="12.75">
      <c r="A11" s="16">
        <v>55</v>
      </c>
      <c r="B11" s="16" t="s">
        <v>17</v>
      </c>
      <c r="C11" s="24">
        <f>'stage 6'!E11</f>
        <v>0.5837962962962963</v>
      </c>
      <c r="D11" s="27">
        <v>0.6307291666666667</v>
      </c>
      <c r="E11" s="24">
        <f t="shared" si="0"/>
        <v>0.046932870370370416</v>
      </c>
      <c r="F11" s="24">
        <f>E11/data!$B$9</f>
        <v>0.005157458282458288</v>
      </c>
      <c r="G11" s="24">
        <f>'stage 6'!H11+'stage 7'!E11</f>
        <v>0.3182291666666667</v>
      </c>
      <c r="H11" s="23">
        <f t="shared" si="1"/>
        <v>7</v>
      </c>
      <c r="I11" s="23">
        <f t="shared" si="2"/>
        <v>9</v>
      </c>
      <c r="J11" s="28"/>
    </row>
    <row r="12" spans="1:10" ht="12.75">
      <c r="A12" s="16">
        <v>56</v>
      </c>
      <c r="B12" s="16" t="s">
        <v>16</v>
      </c>
      <c r="C12" s="24">
        <f>'stage 6'!E12</f>
        <v>0.6096990740740741</v>
      </c>
      <c r="D12" s="27">
        <v>0.6602430555555555</v>
      </c>
      <c r="E12" s="24">
        <f t="shared" si="0"/>
        <v>0.050543981481481426</v>
      </c>
      <c r="F12" s="24">
        <f>E12/data!$B$9</f>
        <v>0.005554283679283674</v>
      </c>
      <c r="G12" s="24">
        <f>'stage 6'!H12+'stage 7'!E12</f>
        <v>0.3477430555555555</v>
      </c>
      <c r="H12" s="23">
        <f t="shared" si="1"/>
        <v>9</v>
      </c>
      <c r="I12" s="23">
        <f t="shared" si="2"/>
        <v>11</v>
      </c>
      <c r="J12" s="28"/>
    </row>
    <row r="13" spans="1:10" ht="12.75">
      <c r="A13" s="16">
        <v>57</v>
      </c>
      <c r="B13" s="16" t="s">
        <v>27</v>
      </c>
      <c r="C13" s="24">
        <f>'stage 6'!E13</f>
        <v>0.6232291666666666</v>
      </c>
      <c r="D13" s="27">
        <v>0.6790509259259259</v>
      </c>
      <c r="E13" s="24">
        <f t="shared" si="0"/>
        <v>0.05582175925925925</v>
      </c>
      <c r="F13" s="24">
        <f>E13/data!$B$9</f>
        <v>0.006134259259259259</v>
      </c>
      <c r="G13" s="24">
        <f>'stage 6'!H13+'stage 7'!E13</f>
        <v>0.36655092592592586</v>
      </c>
      <c r="H13" s="23">
        <f t="shared" si="1"/>
        <v>12</v>
      </c>
      <c r="I13" s="23">
        <f t="shared" si="2"/>
        <v>15</v>
      </c>
      <c r="J13" s="28"/>
    </row>
    <row r="14" spans="1:10" ht="12.75">
      <c r="A14" s="16">
        <v>58</v>
      </c>
      <c r="B14" s="16" t="s">
        <v>30</v>
      </c>
      <c r="C14" s="24">
        <f>'stage 6'!E14</f>
        <v>0.571875</v>
      </c>
      <c r="D14" s="27">
        <v>0.6168981481481481</v>
      </c>
      <c r="E14" s="24">
        <f t="shared" si="0"/>
        <v>0.04502314814814812</v>
      </c>
      <c r="F14" s="24">
        <f>E14/data!$B$9</f>
        <v>0.004947598697598694</v>
      </c>
      <c r="G14" s="24">
        <f>'stage 6'!H14+'stage 7'!E14</f>
        <v>0.30439814814814814</v>
      </c>
      <c r="H14" s="23">
        <f t="shared" si="1"/>
        <v>2</v>
      </c>
      <c r="I14" s="23">
        <f t="shared" si="2"/>
        <v>6</v>
      </c>
      <c r="J14" s="28"/>
    </row>
    <row r="15" spans="1:10" ht="12.75">
      <c r="A15" s="16">
        <v>59</v>
      </c>
      <c r="B15" s="16" t="s">
        <v>15</v>
      </c>
      <c r="C15" s="24">
        <f>'stage 6'!E15</f>
        <v>0.6122800925925925</v>
      </c>
      <c r="D15" s="27">
        <v>0.6620370370370371</v>
      </c>
      <c r="E15" s="24">
        <f t="shared" si="0"/>
        <v>0.04975694444444456</v>
      </c>
      <c r="F15" s="24">
        <f>E15/data!$B$9</f>
        <v>0.005467796092796106</v>
      </c>
      <c r="G15" s="24">
        <f>'stage 6'!H15+'stage 7'!E15</f>
        <v>0.3495370370370371</v>
      </c>
      <c r="H15" s="23">
        <f t="shared" si="1"/>
        <v>10</v>
      </c>
      <c r="I15" s="23">
        <f t="shared" si="2"/>
        <v>10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6'!E17</f>
        <v>0.6101041666666667</v>
      </c>
      <c r="D17" s="27">
        <v>0.6719675925925926</v>
      </c>
      <c r="E17" s="24">
        <f t="shared" si="0"/>
        <v>0.061863425925925974</v>
      </c>
      <c r="F17" s="24">
        <f>E17/data!$B$9</f>
        <v>0.006798178673178679</v>
      </c>
      <c r="G17" s="24">
        <f>'stage 6'!H17+'stage 7'!E17</f>
        <v>0.35946759259259264</v>
      </c>
      <c r="H17" s="23">
        <f t="shared" si="1"/>
        <v>11</v>
      </c>
      <c r="I17" s="23">
        <f t="shared" si="2"/>
        <v>19</v>
      </c>
      <c r="J17" s="28"/>
    </row>
    <row r="18" spans="1:10" ht="12.75">
      <c r="A18" s="16">
        <v>62</v>
      </c>
      <c r="B18" s="16" t="s">
        <v>61</v>
      </c>
      <c r="C18" s="24">
        <f>'stage 6'!E18</f>
        <v>0.6237037037037038</v>
      </c>
      <c r="D18" s="27">
        <v>0.678587962962963</v>
      </c>
      <c r="E18" s="24">
        <f t="shared" si="0"/>
        <v>0.054884259259259216</v>
      </c>
      <c r="F18" s="24">
        <f>E18/data!$B$9</f>
        <v>0.006031237281237277</v>
      </c>
      <c r="G18" s="24">
        <f>'stage 6'!H18+'stage 7'!E18</f>
        <v>0.3693171296296297</v>
      </c>
      <c r="H18" s="23">
        <f t="shared" si="1"/>
        <v>14</v>
      </c>
      <c r="I18" s="23">
        <f t="shared" si="2"/>
        <v>13</v>
      </c>
      <c r="J18" s="28"/>
    </row>
    <row r="19" spans="1:10" ht="12.75">
      <c r="A19" s="16">
        <v>63</v>
      </c>
      <c r="B19" s="16" t="s">
        <v>20</v>
      </c>
      <c r="C19" s="24">
        <f>'stage 6'!E19</f>
        <v>0.6229976851851852</v>
      </c>
      <c r="D19" s="27">
        <v>0.6827546296296297</v>
      </c>
      <c r="E19" s="24">
        <f t="shared" si="0"/>
        <v>0.05975694444444457</v>
      </c>
      <c r="F19" s="24">
        <f>E19/data!$B$9</f>
        <v>0.006566697191697206</v>
      </c>
      <c r="G19" s="24">
        <f>'stage 6'!H19+'stage 7'!E19</f>
        <v>0.4403935185185186</v>
      </c>
      <c r="H19" s="23">
        <f t="shared" si="1"/>
        <v>19</v>
      </c>
      <c r="I19" s="23">
        <f t="shared" si="2"/>
        <v>17</v>
      </c>
      <c r="J19" s="28"/>
    </row>
    <row r="20" spans="1:10" ht="12.75">
      <c r="A20" s="16">
        <v>64</v>
      </c>
      <c r="B20" s="16" t="s">
        <v>19</v>
      </c>
      <c r="C20" s="24">
        <f>'stage 6'!E20</f>
        <v>0.5836226851851852</v>
      </c>
      <c r="D20" s="27">
        <v>0.6233796296296296</v>
      </c>
      <c r="E20" s="24">
        <f t="shared" si="0"/>
        <v>0.03975694444444433</v>
      </c>
      <c r="F20" s="24">
        <f>E20/data!$B$9</f>
        <v>0.004368894993894982</v>
      </c>
      <c r="G20" s="24">
        <f>'stage 6'!H20+'stage 7'!E20</f>
        <v>0.31087962962962956</v>
      </c>
      <c r="H20" s="23">
        <f t="shared" si="1"/>
        <v>3</v>
      </c>
      <c r="I20" s="23">
        <f t="shared" si="2"/>
        <v>3</v>
      </c>
      <c r="J20" s="28"/>
    </row>
    <row r="21" spans="1:10" ht="12.75">
      <c r="A21" s="16">
        <v>65</v>
      </c>
      <c r="B21" s="16" t="s">
        <v>18</v>
      </c>
      <c r="C21" s="24">
        <f>'stage 6'!E21</f>
        <v>0.5852546296296296</v>
      </c>
      <c r="D21" s="27">
        <v>0.6295717592592592</v>
      </c>
      <c r="E21" s="24">
        <f t="shared" si="0"/>
        <v>0.04431712962962964</v>
      </c>
      <c r="F21" s="24">
        <f>E21/data!$B$9</f>
        <v>0.004870014245014246</v>
      </c>
      <c r="G21" s="24">
        <f>'stage 6'!H21+'stage 7'!E21</f>
        <v>0.31707175925925923</v>
      </c>
      <c r="H21" s="23">
        <f t="shared" si="1"/>
        <v>5</v>
      </c>
      <c r="I21" s="23">
        <f t="shared" si="2"/>
        <v>5</v>
      </c>
      <c r="J21" s="28"/>
    </row>
    <row r="22" spans="1:10" ht="12.75">
      <c r="A22" s="16">
        <v>66</v>
      </c>
      <c r="B22" s="16" t="s">
        <v>28</v>
      </c>
      <c r="C22" s="24">
        <f>'stage 6'!E22</f>
        <v>0.5849189814814815</v>
      </c>
      <c r="D22" s="27">
        <v>0.6291087962962963</v>
      </c>
      <c r="E22" s="24">
        <f t="shared" si="0"/>
        <v>0.044189814814814876</v>
      </c>
      <c r="F22" s="24">
        <f>E22/data!$B$9</f>
        <v>0.004856023606023613</v>
      </c>
      <c r="G22" s="24">
        <f>'stage 6'!H22+'stage 7'!E22</f>
        <v>0.31660879629629635</v>
      </c>
      <c r="H22" s="23">
        <f t="shared" si="1"/>
        <v>4</v>
      </c>
      <c r="I22" s="23">
        <f t="shared" si="2"/>
        <v>4</v>
      </c>
      <c r="J22" s="28"/>
    </row>
    <row r="23" spans="1:10" ht="12.75">
      <c r="A23" s="16">
        <v>67</v>
      </c>
      <c r="B23" s="16" t="s">
        <v>29</v>
      </c>
      <c r="C23" s="24">
        <f>'stage 6'!E23</f>
        <v>0.6224189814814814</v>
      </c>
      <c r="D23" s="27">
        <v>0.6776736111111111</v>
      </c>
      <c r="E23" s="24">
        <f t="shared" si="0"/>
        <v>0.05525462962962968</v>
      </c>
      <c r="F23" s="24">
        <f>E23/data!$B$9</f>
        <v>0.006071937321937328</v>
      </c>
      <c r="G23" s="24">
        <f>'stage 6'!H23+'stage 7'!E23</f>
        <v>0.36906250000000007</v>
      </c>
      <c r="H23" s="23">
        <f t="shared" si="1"/>
        <v>13</v>
      </c>
      <c r="I23" s="23">
        <f t="shared" si="2"/>
        <v>14</v>
      </c>
      <c r="J23" s="28"/>
    </row>
    <row r="24" spans="1:10" ht="12.75">
      <c r="A24" s="16">
        <v>68</v>
      </c>
      <c r="B24" s="16" t="s">
        <v>25</v>
      </c>
      <c r="C24" s="24">
        <f>'stage 6'!E24</f>
        <v>0.6342592592592592</v>
      </c>
      <c r="D24" s="27">
        <v>0.6798726851851852</v>
      </c>
      <c r="E24" s="24">
        <f t="shared" si="0"/>
        <v>0.04561342592592599</v>
      </c>
      <c r="F24" s="24">
        <f>E24/data!$B$9</f>
        <v>0.005012464387464394</v>
      </c>
      <c r="G24" s="24">
        <f>'stage 6'!H24+'stage 7'!E24</f>
        <v>0.37476851851851856</v>
      </c>
      <c r="H24" s="23">
        <f t="shared" si="1"/>
        <v>15</v>
      </c>
      <c r="I24" s="23">
        <f t="shared" si="2"/>
        <v>7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6'!E26</f>
        <v>0.58375</v>
      </c>
      <c r="D26" s="27">
        <v>0.63</v>
      </c>
      <c r="E26" s="24">
        <f t="shared" si="0"/>
        <v>0.04625000000000001</v>
      </c>
      <c r="F26" s="24">
        <f>E26/data!$B$9</f>
        <v>0.005082417582417584</v>
      </c>
      <c r="G26" s="24">
        <f>'stage 6'!H26+'stage 7'!E26</f>
        <v>0.3175</v>
      </c>
      <c r="H26" s="23">
        <f t="shared" si="1"/>
        <v>6</v>
      </c>
      <c r="I26" s="23">
        <f t="shared" si="2"/>
        <v>8</v>
      </c>
      <c r="J26" s="28"/>
    </row>
    <row r="27" spans="1:10" ht="12.75">
      <c r="A27" s="16">
        <v>71</v>
      </c>
      <c r="B27" s="16" t="s">
        <v>60</v>
      </c>
      <c r="C27" s="24">
        <f>'stage 6'!E27</f>
        <v>0.6356944444444445</v>
      </c>
      <c r="D27" s="27">
        <v>0.6737847222222223</v>
      </c>
      <c r="E27" s="24">
        <f t="shared" si="0"/>
        <v>0.03809027777777785</v>
      </c>
      <c r="F27" s="24">
        <f>E27/data!$B$9</f>
        <v>0.004185744810744818</v>
      </c>
      <c r="G27" s="24">
        <f>'stage 6'!H27+'stage 7'!E27</f>
        <v>0.43136574074074074</v>
      </c>
      <c r="H27" s="23">
        <f t="shared" si="1"/>
        <v>18</v>
      </c>
      <c r="I27" s="23">
        <f t="shared" si="2"/>
        <v>1</v>
      </c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8</v>
      </c>
    </row>
    <row r="4" spans="1:2" ht="12.75">
      <c r="A4" s="3" t="s">
        <v>2</v>
      </c>
      <c r="B4" s="3" t="s">
        <v>43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7'!D7</f>
        <v>0.6855902777777777</v>
      </c>
      <c r="D7" s="27">
        <v>0.7267361111111111</v>
      </c>
      <c r="E7" s="24">
        <f aca="true" t="shared" si="0" ref="E7:E27">D7-C7</f>
        <v>0.04114583333333344</v>
      </c>
      <c r="F7" s="24">
        <f>E7/data!$B$10</f>
        <v>0.005208333333333346</v>
      </c>
      <c r="G7" s="24">
        <f>'stage 7'!G7+'stage 8'!E7</f>
        <v>0.43456018518518524</v>
      </c>
      <c r="H7" s="23">
        <f>RANK(G7,G$7:G$27,3)</f>
        <v>17</v>
      </c>
      <c r="I7" s="23">
        <f>RANK(E7,E$7:E$27,3)</f>
        <v>7</v>
      </c>
      <c r="J7" s="28"/>
    </row>
    <row r="8" spans="1:10" ht="12.75">
      <c r="A8" s="16">
        <v>52</v>
      </c>
      <c r="B8" s="16" t="s">
        <v>21</v>
      </c>
      <c r="C8" s="24">
        <f>'stage 7'!D8</f>
        <v>0.6830439814814815</v>
      </c>
      <c r="D8" s="27">
        <v>0.7233796296296297</v>
      </c>
      <c r="E8" s="24">
        <f t="shared" si="0"/>
        <v>0.04033564814814816</v>
      </c>
      <c r="F8" s="24">
        <f>E8/data!$B$10</f>
        <v>0.005105778246601033</v>
      </c>
      <c r="G8" s="24">
        <f>'stage 7'!G8+'stage 8'!E8</f>
        <v>0.4229976851851852</v>
      </c>
      <c r="H8" s="23">
        <f aca="true" t="shared" si="1" ref="H8:H27">RANK(G8,G$7:G$27,3)</f>
        <v>16</v>
      </c>
      <c r="I8" s="23">
        <f aca="true" t="shared" si="2" ref="I8:I27">RANK(E8,E$7:E$27,3)</f>
        <v>5</v>
      </c>
      <c r="J8" s="28"/>
    </row>
    <row r="9" spans="1:10" ht="12.75">
      <c r="A9" s="16">
        <v>53</v>
      </c>
      <c r="B9" s="16" t="s">
        <v>23</v>
      </c>
      <c r="C9" s="24">
        <f>'stage 7'!D9</f>
        <v>0.6149305555555555</v>
      </c>
      <c r="D9" s="27">
        <v>0.6545486111111111</v>
      </c>
      <c r="E9" s="24">
        <f t="shared" si="0"/>
        <v>0.03961805555555553</v>
      </c>
      <c r="F9" s="24">
        <f>E9/data!$B$10</f>
        <v>0.005014943741209561</v>
      </c>
      <c r="G9" s="24">
        <f>'stage 7'!G9+'stage 8'!E9</f>
        <v>0.34204861111111107</v>
      </c>
      <c r="H9" s="23">
        <f t="shared" si="1"/>
        <v>2</v>
      </c>
      <c r="I9" s="23">
        <f t="shared" si="2"/>
        <v>4</v>
      </c>
      <c r="J9" s="28"/>
    </row>
    <row r="10" spans="1:10" ht="12.75">
      <c r="A10" s="16">
        <v>54</v>
      </c>
      <c r="B10" s="16" t="s">
        <v>24</v>
      </c>
      <c r="C10" s="24">
        <f>'stage 7'!D10</f>
        <v>0.6543402777777778</v>
      </c>
      <c r="D10" s="27">
        <v>0.7017476851851852</v>
      </c>
      <c r="E10" s="24">
        <f t="shared" si="0"/>
        <v>0.04740740740740734</v>
      </c>
      <c r="F10" s="24">
        <f>E10/data!$B$10</f>
        <v>0.006000937646507258</v>
      </c>
      <c r="G10" s="24">
        <f>'stage 7'!G10+'stage 8'!E10</f>
        <v>0.38924768518518515</v>
      </c>
      <c r="H10" s="23">
        <f t="shared" si="1"/>
        <v>8</v>
      </c>
      <c r="I10" s="23">
        <f t="shared" si="2"/>
        <v>15</v>
      </c>
      <c r="J10" s="28"/>
    </row>
    <row r="11" spans="1:10" ht="12.75">
      <c r="A11" s="16">
        <v>55</v>
      </c>
      <c r="B11" s="16" t="s">
        <v>17</v>
      </c>
      <c r="C11" s="24">
        <f>'stage 7'!D11</f>
        <v>0.6307291666666667</v>
      </c>
      <c r="D11" s="27">
        <v>0.6721643518518517</v>
      </c>
      <c r="E11" s="24">
        <f t="shared" si="0"/>
        <v>0.041435185185185075</v>
      </c>
      <c r="F11" s="24">
        <f>E11/data!$B$10</f>
        <v>0.005244960150023427</v>
      </c>
      <c r="G11" s="24">
        <f>'stage 7'!G11+'stage 8'!E11</f>
        <v>0.35966435185185175</v>
      </c>
      <c r="H11" s="23">
        <f t="shared" si="1"/>
        <v>5</v>
      </c>
      <c r="I11" s="23">
        <f t="shared" si="2"/>
        <v>8</v>
      </c>
      <c r="J11" s="28"/>
    </row>
    <row r="12" spans="1:10" ht="12.75">
      <c r="A12" s="16">
        <v>56</v>
      </c>
      <c r="B12" s="16" t="s">
        <v>16</v>
      </c>
      <c r="C12" s="24">
        <f>'stage 7'!D12</f>
        <v>0.6602430555555555</v>
      </c>
      <c r="D12" s="27">
        <v>0.7055324074074073</v>
      </c>
      <c r="E12" s="24">
        <f t="shared" si="0"/>
        <v>0.04528935185185179</v>
      </c>
      <c r="F12" s="24">
        <f>E12/data!$B$10</f>
        <v>0.005732829348335669</v>
      </c>
      <c r="G12" s="24">
        <f>'stage 7'!G12+'stage 8'!E12</f>
        <v>0.3930324074074073</v>
      </c>
      <c r="H12" s="23">
        <f t="shared" si="1"/>
        <v>9</v>
      </c>
      <c r="I12" s="23">
        <f t="shared" si="2"/>
        <v>13</v>
      </c>
      <c r="J12" s="28"/>
    </row>
    <row r="13" spans="1:10" ht="12.75">
      <c r="A13" s="16">
        <v>57</v>
      </c>
      <c r="B13" s="16" t="s">
        <v>27</v>
      </c>
      <c r="C13" s="24">
        <f>'stage 7'!D13</f>
        <v>0.6790509259259259</v>
      </c>
      <c r="D13" s="27">
        <v>0.727824074074074</v>
      </c>
      <c r="E13" s="24">
        <f t="shared" si="0"/>
        <v>0.04877314814814815</v>
      </c>
      <c r="F13" s="24">
        <f>E13/data!$B$10</f>
        <v>0.006173816221284575</v>
      </c>
      <c r="G13" s="24">
        <f>'stage 7'!G13+'stage 8'!E13</f>
        <v>0.415324074074074</v>
      </c>
      <c r="H13" s="23">
        <f t="shared" si="1"/>
        <v>14</v>
      </c>
      <c r="I13" s="23">
        <f t="shared" si="2"/>
        <v>16</v>
      </c>
      <c r="J13" s="28"/>
    </row>
    <row r="14" spans="1:10" ht="12.75">
      <c r="A14" s="16">
        <v>58</v>
      </c>
      <c r="B14" s="16" t="s">
        <v>30</v>
      </c>
      <c r="C14" s="24">
        <f>'stage 7'!D14</f>
        <v>0.6168981481481481</v>
      </c>
      <c r="D14" s="27">
        <v>0.6535069444444445</v>
      </c>
      <c r="E14" s="24">
        <f t="shared" si="0"/>
        <v>0.03660879629629632</v>
      </c>
      <c r="F14" s="24">
        <f>E14/data!$B$10</f>
        <v>0.004634024847632446</v>
      </c>
      <c r="G14" s="24">
        <f>'stage 7'!G14+'stage 8'!E14</f>
        <v>0.34100694444444446</v>
      </c>
      <c r="H14" s="23">
        <f t="shared" si="1"/>
        <v>1</v>
      </c>
      <c r="I14" s="23">
        <f t="shared" si="2"/>
        <v>2</v>
      </c>
      <c r="J14" s="28"/>
    </row>
    <row r="15" spans="1:10" ht="12.75">
      <c r="A15" s="16">
        <v>59</v>
      </c>
      <c r="B15" s="16" t="s">
        <v>15</v>
      </c>
      <c r="C15" s="24">
        <f>'stage 7'!D15</f>
        <v>0.6620370370370371</v>
      </c>
      <c r="D15" s="27">
        <v>0.7118055555555555</v>
      </c>
      <c r="E15" s="24">
        <f t="shared" si="0"/>
        <v>0.04976851851851838</v>
      </c>
      <c r="F15" s="24">
        <f>E15/data!$B$10</f>
        <v>0.006299812470698529</v>
      </c>
      <c r="G15" s="24">
        <f>'stage 7'!G15+'stage 8'!E15</f>
        <v>0.39930555555555547</v>
      </c>
      <c r="H15" s="23">
        <f t="shared" si="1"/>
        <v>10</v>
      </c>
      <c r="I15" s="23">
        <f t="shared" si="2"/>
        <v>17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7'!D17</f>
        <v>0.6719675925925926</v>
      </c>
      <c r="D17" s="27">
        <v>0.7125925925925927</v>
      </c>
      <c r="E17" s="24">
        <f t="shared" si="0"/>
        <v>0.04062500000000002</v>
      </c>
      <c r="F17" s="24">
        <f>E17/data!$B$10</f>
        <v>0.0051424050632911415</v>
      </c>
      <c r="G17" s="24">
        <f>'stage 7'!G17+'stage 8'!E17</f>
        <v>0.40009259259259267</v>
      </c>
      <c r="H17" s="23">
        <f t="shared" si="1"/>
        <v>11</v>
      </c>
      <c r="I17" s="23">
        <f t="shared" si="2"/>
        <v>6</v>
      </c>
      <c r="J17" s="28"/>
    </row>
    <row r="18" spans="1:10" ht="12.75">
      <c r="A18" s="16">
        <v>62</v>
      </c>
      <c r="B18" s="16" t="s">
        <v>61</v>
      </c>
      <c r="C18" s="24">
        <f>'stage 7'!D18</f>
        <v>0.678587962962963</v>
      </c>
      <c r="D18" s="27">
        <v>0.7219907407407408</v>
      </c>
      <c r="E18" s="24">
        <f t="shared" si="0"/>
        <v>0.04340277777777779</v>
      </c>
      <c r="F18" s="24">
        <f>E18/data!$B$10</f>
        <v>0.005494022503516176</v>
      </c>
      <c r="G18" s="24">
        <f>'stage 7'!G18+'stage 8'!E18</f>
        <v>0.4127199074074075</v>
      </c>
      <c r="H18" s="23">
        <f t="shared" si="1"/>
        <v>12</v>
      </c>
      <c r="I18" s="23">
        <f t="shared" si="2"/>
        <v>12</v>
      </c>
      <c r="J18" s="28"/>
    </row>
    <row r="19" spans="1:10" ht="12.75">
      <c r="A19" s="16">
        <v>63</v>
      </c>
      <c r="B19" s="16" t="s">
        <v>20</v>
      </c>
      <c r="C19" s="24">
        <f>'stage 7'!D19</f>
        <v>0.6827546296296297</v>
      </c>
      <c r="D19" s="27">
        <v>0.7372916666666667</v>
      </c>
      <c r="E19" s="24">
        <f t="shared" si="0"/>
        <v>0.05453703703703694</v>
      </c>
      <c r="F19" s="24">
        <f>E19/data!$B$10</f>
        <v>0.006903422409751511</v>
      </c>
      <c r="G19" s="24">
        <f>'stage 7'!G19+'stage 8'!E19</f>
        <v>0.49493055555555554</v>
      </c>
      <c r="H19" s="23">
        <f t="shared" si="1"/>
        <v>19</v>
      </c>
      <c r="I19" s="23">
        <f t="shared" si="2"/>
        <v>19</v>
      </c>
      <c r="J19" s="28"/>
    </row>
    <row r="20" spans="1:10" ht="12.75">
      <c r="A20" s="16">
        <v>64</v>
      </c>
      <c r="B20" s="16" t="s">
        <v>19</v>
      </c>
      <c r="C20" s="24">
        <f>'stage 7'!D20</f>
        <v>0.6233796296296296</v>
      </c>
      <c r="D20" s="27">
        <v>0.6571412037037038</v>
      </c>
      <c r="E20" s="24">
        <f t="shared" si="0"/>
        <v>0.03376157407407421</v>
      </c>
      <c r="F20" s="24">
        <f>E20/data!$B$10</f>
        <v>0.0042736169714017985</v>
      </c>
      <c r="G20" s="24">
        <f>'stage 7'!G20+'stage 8'!E20</f>
        <v>0.34464120370370377</v>
      </c>
      <c r="H20" s="23">
        <f t="shared" si="1"/>
        <v>3</v>
      </c>
      <c r="I20" s="23">
        <f t="shared" si="2"/>
        <v>1</v>
      </c>
      <c r="J20" s="28"/>
    </row>
    <row r="21" spans="1:10" ht="12.75">
      <c r="A21" s="16">
        <v>65</v>
      </c>
      <c r="B21" s="16" t="s">
        <v>18</v>
      </c>
      <c r="C21" s="24">
        <f>'stage 7'!D21</f>
        <v>0.6295717592592592</v>
      </c>
      <c r="D21" s="27">
        <v>0.676886574074074</v>
      </c>
      <c r="E21" s="24">
        <f t="shared" si="0"/>
        <v>0.04731481481481481</v>
      </c>
      <c r="F21" s="24">
        <f>E21/data!$B$10</f>
        <v>0.005989217065166431</v>
      </c>
      <c r="G21" s="24">
        <f>'stage 7'!G21+'stage 8'!E21</f>
        <v>0.36438657407407404</v>
      </c>
      <c r="H21" s="23">
        <f t="shared" si="1"/>
        <v>7</v>
      </c>
      <c r="I21" s="23">
        <f t="shared" si="2"/>
        <v>14</v>
      </c>
      <c r="J21" s="28"/>
    </row>
    <row r="22" spans="1:10" ht="12.75">
      <c r="A22" s="16">
        <v>66</v>
      </c>
      <c r="B22" s="16" t="s">
        <v>28</v>
      </c>
      <c r="C22" s="24">
        <f>'stage 7'!D22</f>
        <v>0.6291087962962963</v>
      </c>
      <c r="D22" s="27">
        <v>0.6723958333333333</v>
      </c>
      <c r="E22" s="24">
        <f t="shared" si="0"/>
        <v>0.04328703703703696</v>
      </c>
      <c r="F22" s="24">
        <f>E22/data!$B$10</f>
        <v>0.005479371776840121</v>
      </c>
      <c r="G22" s="24">
        <f>'stage 7'!G22+'stage 8'!E22</f>
        <v>0.3598958333333333</v>
      </c>
      <c r="H22" s="23">
        <f t="shared" si="1"/>
        <v>6</v>
      </c>
      <c r="I22" s="23">
        <f t="shared" si="2"/>
        <v>11</v>
      </c>
      <c r="J22" s="28"/>
    </row>
    <row r="23" spans="1:10" ht="12.75">
      <c r="A23" s="16">
        <v>67</v>
      </c>
      <c r="B23" s="16" t="s">
        <v>29</v>
      </c>
      <c r="C23" s="24">
        <f>'stage 7'!D23</f>
        <v>0.6776736111111111</v>
      </c>
      <c r="D23" s="27">
        <v>0.7277199074074074</v>
      </c>
      <c r="E23" s="24">
        <f t="shared" si="0"/>
        <v>0.05004629629629631</v>
      </c>
      <c r="F23" s="24">
        <f>E23/data!$B$10</f>
        <v>0.006334974214721052</v>
      </c>
      <c r="G23" s="24">
        <f>'stage 7'!G23+'stage 8'!E23</f>
        <v>0.4191087962962964</v>
      </c>
      <c r="H23" s="23">
        <f t="shared" si="1"/>
        <v>15</v>
      </c>
      <c r="I23" s="23">
        <f t="shared" si="2"/>
        <v>18</v>
      </c>
      <c r="J23" s="28"/>
    </row>
    <row r="24" spans="1:10" ht="12.75">
      <c r="A24" s="16">
        <v>68</v>
      </c>
      <c r="B24" s="16" t="s">
        <v>25</v>
      </c>
      <c r="C24" s="24">
        <f>'stage 7'!D24</f>
        <v>0.6798726851851852</v>
      </c>
      <c r="D24" s="27">
        <v>0.7185648148148148</v>
      </c>
      <c r="E24" s="24">
        <f t="shared" si="0"/>
        <v>0.038692129629629646</v>
      </c>
      <c r="F24" s="24">
        <f>E24/data!$B$10</f>
        <v>0.0048977379278012205</v>
      </c>
      <c r="G24" s="24">
        <f>'stage 7'!G24+'stage 8'!E24</f>
        <v>0.4134606481481482</v>
      </c>
      <c r="H24" s="23">
        <f t="shared" si="1"/>
        <v>13</v>
      </c>
      <c r="I24" s="23">
        <f t="shared" si="2"/>
        <v>3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7'!D26</f>
        <v>0.63</v>
      </c>
      <c r="D26" s="27">
        <v>0.6717824074074074</v>
      </c>
      <c r="E26" s="24">
        <f t="shared" si="0"/>
        <v>0.04178240740740735</v>
      </c>
      <c r="F26" s="24">
        <f>E26/data!$B$10</f>
        <v>0.005288912330051563</v>
      </c>
      <c r="G26" s="24">
        <f>'stage 7'!G26+'stage 8'!E26</f>
        <v>0.35928240740740736</v>
      </c>
      <c r="H26" s="23">
        <f t="shared" si="1"/>
        <v>4</v>
      </c>
      <c r="I26" s="23">
        <f t="shared" si="2"/>
        <v>9</v>
      </c>
      <c r="J26" s="28"/>
    </row>
    <row r="27" spans="1:10" ht="12.75">
      <c r="A27" s="16">
        <v>71</v>
      </c>
      <c r="B27" s="16" t="s">
        <v>60</v>
      </c>
      <c r="C27" s="24">
        <f>'stage 7'!D27</f>
        <v>0.6737847222222223</v>
      </c>
      <c r="D27" s="27">
        <v>0.7159837962962964</v>
      </c>
      <c r="E27" s="24">
        <f t="shared" si="0"/>
        <v>0.04219907407407408</v>
      </c>
      <c r="F27" s="24">
        <f>E27/data!$B$10</f>
        <v>0.005341654946085327</v>
      </c>
      <c r="G27" s="24">
        <f>'stage 7'!G27+'stage 8'!E27</f>
        <v>0.4735648148148148</v>
      </c>
      <c r="H27" s="23">
        <f t="shared" si="1"/>
        <v>18</v>
      </c>
      <c r="I27" s="23">
        <f t="shared" si="2"/>
        <v>10</v>
      </c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WARDELLD</dc:creator>
  <cp:keywords/>
  <dc:description/>
  <cp:lastModifiedBy>AJSJ</cp:lastModifiedBy>
  <cp:lastPrinted>2001-11-25T15:26:20Z</cp:lastPrinted>
  <dcterms:created xsi:type="dcterms:W3CDTF">2001-08-02T15:01:53Z</dcterms:created>
  <dcterms:modified xsi:type="dcterms:W3CDTF">2001-11-25T15:41:58Z</dcterms:modified>
  <cp:category/>
  <cp:version/>
  <cp:contentType/>
  <cp:contentStatus/>
</cp:coreProperties>
</file>